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17"/>
  <workbookPr/>
  <mc:AlternateContent xmlns:mc="http://schemas.openxmlformats.org/markup-compatibility/2006">
    <mc:Choice Requires="x15">
      <x15ac:absPath xmlns:x15ac="http://schemas.microsoft.com/office/spreadsheetml/2010/11/ac" url="C:\Users\Bhaskara\Desktop\"/>
    </mc:Choice>
  </mc:AlternateContent>
  <xr:revisionPtr revIDLastSave="0" documentId="13_ncr:1_{104BCADB-9C50-4BF3-9F62-E1C14A70349F}" xr6:coauthVersionLast="47" xr6:coauthVersionMax="47" xr10:uidLastSave="{00000000-0000-0000-0000-000000000000}"/>
  <bookViews>
    <workbookView xWindow="-120" yWindow="-120" windowWidth="29040" windowHeight="15840" xr2:uid="{00000000-000D-0000-FFFF-FFFF00000000}"/>
  </bookViews>
  <sheets>
    <sheet name="Index" sheetId="6" r:id="rId1"/>
    <sheet name="Resource Summary" sheetId="2" r:id="rId2"/>
    <sheet name="Projects" sheetId="9" r:id="rId3"/>
    <sheet name="Data Sheet" sheetId="1" r:id="rId4"/>
    <sheet name="Advanced Project Plan Template" sheetId="5" r:id="rId5"/>
  </sheets>
  <externalReferences>
    <externalReference r:id="rId6"/>
  </externalReferences>
  <definedNames>
    <definedName name="rng_All_Projects">'[1]Projects Summary'!$B$3:$B$13</definedName>
    <definedName name="rngProject">'Resource Summary'!$C$2</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 i="2" l="1"/>
  <c r="E8" i="9"/>
  <c r="E9" i="9"/>
  <c r="E10" i="9"/>
  <c r="E11" i="9"/>
  <c r="E12" i="9"/>
  <c r="E13" i="9"/>
  <c r="E14" i="9"/>
  <c r="E15" i="9"/>
  <c r="E16" i="9"/>
  <c r="E17" i="9"/>
  <c r="D8" i="9"/>
  <c r="D9" i="9"/>
  <c r="D10" i="9"/>
  <c r="D11" i="9"/>
  <c r="D12" i="9"/>
  <c r="D13" i="9"/>
  <c r="D14" i="9"/>
  <c r="D15" i="9"/>
  <c r="D16" i="9"/>
  <c r="D17" i="9"/>
  <c r="C2" i="2"/>
  <c r="C8" i="9"/>
  <c r="C9" i="9"/>
  <c r="C10" i="9"/>
  <c r="C11" i="9"/>
  <c r="C12" i="9"/>
  <c r="C13" i="9"/>
  <c r="C14" i="9"/>
  <c r="C15" i="9"/>
  <c r="C16" i="9"/>
  <c r="C17" i="9"/>
  <c r="F9" i="9" l="1"/>
  <c r="F8" i="9"/>
  <c r="F17" i="9"/>
  <c r="F16" i="9"/>
  <c r="F15" i="9"/>
  <c r="F14" i="9"/>
  <c r="F13" i="9"/>
  <c r="F12" i="9"/>
  <c r="F11" i="9"/>
  <c r="F10" i="9"/>
  <c r="D6" i="2"/>
  <c r="C6" i="2" l="1"/>
  <c r="D8" i="2"/>
  <c r="D20" i="2"/>
  <c r="D15" i="2"/>
  <c r="D27" i="2"/>
  <c r="D10" i="2"/>
  <c r="D22" i="2"/>
  <c r="D17" i="2"/>
  <c r="D29" i="2"/>
  <c r="D7" i="2"/>
  <c r="D13" i="2"/>
  <c r="D25" i="2"/>
  <c r="D12" i="2"/>
  <c r="D24" i="2"/>
  <c r="D19" i="2"/>
  <c r="D31" i="2"/>
  <c r="D14" i="2"/>
  <c r="D26" i="2"/>
  <c r="D9" i="2"/>
  <c r="D21" i="2"/>
  <c r="D16" i="2"/>
  <c r="D28" i="2"/>
  <c r="D11" i="2"/>
  <c r="D23" i="2"/>
  <c r="D18" i="2"/>
  <c r="D30" i="2"/>
  <c r="E6" i="2"/>
  <c r="E13" i="2" l="1"/>
  <c r="E25" i="2"/>
  <c r="E7" i="2"/>
  <c r="E8" i="2"/>
  <c r="E20" i="2"/>
  <c r="E15" i="2"/>
  <c r="E27" i="2"/>
  <c r="E10" i="2"/>
  <c r="E22" i="2"/>
  <c r="E31" i="2"/>
  <c r="E17" i="2"/>
  <c r="E29" i="2"/>
  <c r="E18" i="2"/>
  <c r="E12" i="2"/>
  <c r="E24" i="2"/>
  <c r="E19" i="2"/>
  <c r="E30" i="2"/>
  <c r="E14" i="2"/>
  <c r="E26" i="2"/>
  <c r="E9" i="2"/>
  <c r="E21" i="2"/>
  <c r="E16" i="2"/>
  <c r="E28" i="2"/>
  <c r="E11" i="2"/>
  <c r="E23" i="2"/>
  <c r="F6" i="2"/>
  <c r="F18" i="2" l="1"/>
  <c r="F30" i="2"/>
  <c r="F13" i="2"/>
  <c r="F25" i="2"/>
  <c r="F7" i="2"/>
  <c r="F8" i="2"/>
  <c r="F20" i="2"/>
  <c r="F15" i="2"/>
  <c r="F27" i="2"/>
  <c r="F10" i="2"/>
  <c r="F22" i="2"/>
  <c r="F24" i="2"/>
  <c r="F17" i="2"/>
  <c r="F29" i="2"/>
  <c r="F12" i="2"/>
  <c r="F31" i="2"/>
  <c r="F19" i="2"/>
  <c r="F14" i="2"/>
  <c r="F26" i="2"/>
  <c r="F9" i="2"/>
  <c r="F21" i="2"/>
  <c r="F23" i="2"/>
  <c r="F16" i="2"/>
  <c r="F28" i="2"/>
  <c r="F11" i="2"/>
  <c r="G6" i="2"/>
  <c r="G11" i="2" l="1"/>
  <c r="G23" i="2"/>
  <c r="G18" i="2"/>
  <c r="G30" i="2"/>
  <c r="G13" i="2"/>
  <c r="G25" i="2"/>
  <c r="G7" i="2"/>
  <c r="G8" i="2"/>
  <c r="G20" i="2"/>
  <c r="G29" i="2"/>
  <c r="G15" i="2"/>
  <c r="G27" i="2"/>
  <c r="G10" i="2"/>
  <c r="G22" i="2"/>
  <c r="G17" i="2"/>
  <c r="G12" i="2"/>
  <c r="G24" i="2"/>
  <c r="G19" i="2"/>
  <c r="G31" i="2"/>
  <c r="G28" i="2"/>
  <c r="G14" i="2"/>
  <c r="G26" i="2"/>
  <c r="G9" i="2"/>
  <c r="G21" i="2"/>
  <c r="G16" i="2"/>
  <c r="H6" i="2"/>
  <c r="H16" i="2" l="1"/>
  <c r="H28" i="2"/>
  <c r="H11" i="2"/>
  <c r="H23" i="2"/>
  <c r="H18" i="2"/>
  <c r="H30" i="2"/>
  <c r="H29" i="2"/>
  <c r="H13" i="2"/>
  <c r="H25" i="2"/>
  <c r="H7" i="2"/>
  <c r="H8" i="2"/>
  <c r="H20" i="2"/>
  <c r="H21" i="2"/>
  <c r="H15" i="2"/>
  <c r="H27" i="2"/>
  <c r="H10" i="2"/>
  <c r="H22" i="2"/>
  <c r="H17" i="2"/>
  <c r="H12" i="2"/>
  <c r="H24" i="2"/>
  <c r="H19" i="2"/>
  <c r="H31" i="2"/>
  <c r="H14" i="2"/>
  <c r="H26" i="2"/>
  <c r="H9" i="2"/>
  <c r="I6" i="2"/>
  <c r="I9" i="2" l="1"/>
  <c r="I21" i="2"/>
  <c r="I16" i="2"/>
  <c r="I28" i="2"/>
  <c r="I11" i="2"/>
  <c r="I23" i="2"/>
  <c r="I18" i="2"/>
  <c r="I30" i="2"/>
  <c r="I27" i="2"/>
  <c r="I13" i="2"/>
  <c r="I25" i="2"/>
  <c r="I7" i="2"/>
  <c r="I14" i="2"/>
  <c r="I8" i="2"/>
  <c r="I20" i="2"/>
  <c r="I26" i="2"/>
  <c r="I15" i="2"/>
  <c r="I10" i="2"/>
  <c r="I22" i="2"/>
  <c r="I17" i="2"/>
  <c r="I29" i="2"/>
  <c r="I12" i="2"/>
  <c r="I24" i="2"/>
  <c r="I19" i="2"/>
  <c r="I31" i="2"/>
  <c r="J6" i="2"/>
  <c r="J14" i="2" l="1"/>
  <c r="J26" i="2"/>
  <c r="J9" i="2"/>
  <c r="J21" i="2"/>
  <c r="J16" i="2"/>
  <c r="J28" i="2"/>
  <c r="J11" i="2"/>
  <c r="J23" i="2"/>
  <c r="J18" i="2"/>
  <c r="J30" i="2"/>
  <c r="J13" i="2"/>
  <c r="J25" i="2"/>
  <c r="J7" i="2"/>
  <c r="J8" i="2"/>
  <c r="J20" i="2"/>
  <c r="J15" i="2"/>
  <c r="J27" i="2"/>
  <c r="J19" i="2"/>
  <c r="J10" i="2"/>
  <c r="J22" i="2"/>
  <c r="J17" i="2"/>
  <c r="J29" i="2"/>
  <c r="J12" i="2"/>
  <c r="J24" i="2"/>
  <c r="J31" i="2"/>
  <c r="K6" i="2"/>
  <c r="L6" i="2" s="1"/>
  <c r="L12" i="2" l="1"/>
  <c r="L24" i="2"/>
  <c r="L19" i="2"/>
  <c r="L31" i="2"/>
  <c r="L14" i="2"/>
  <c r="L26" i="2"/>
  <c r="L9" i="2"/>
  <c r="L21" i="2"/>
  <c r="L16" i="2"/>
  <c r="L28" i="2"/>
  <c r="L11" i="2"/>
  <c r="L23" i="2"/>
  <c r="L30" i="2"/>
  <c r="L7" i="2"/>
  <c r="L18" i="2"/>
  <c r="L13" i="2"/>
  <c r="L25" i="2"/>
  <c r="L29" i="2"/>
  <c r="L8" i="2"/>
  <c r="L20" i="2"/>
  <c r="L15" i="2"/>
  <c r="L27" i="2"/>
  <c r="L10" i="2"/>
  <c r="L22" i="2"/>
  <c r="L17" i="2"/>
  <c r="K19" i="2"/>
  <c r="K31" i="2"/>
  <c r="K14" i="2"/>
  <c r="K26" i="2"/>
  <c r="K9" i="2"/>
  <c r="K21" i="2"/>
  <c r="K7" i="2"/>
  <c r="K16" i="2"/>
  <c r="K28" i="2"/>
  <c r="K25" i="2"/>
  <c r="K11" i="2"/>
  <c r="K23" i="2"/>
  <c r="K18" i="2"/>
  <c r="K30" i="2"/>
  <c r="K13" i="2"/>
  <c r="K8" i="2"/>
  <c r="K20" i="2"/>
  <c r="K24" i="2"/>
  <c r="K15" i="2"/>
  <c r="K27" i="2"/>
  <c r="K10" i="2"/>
  <c r="K22" i="2"/>
  <c r="K12" i="2"/>
  <c r="K17" i="2"/>
  <c r="K29" i="2"/>
  <c r="M6" i="2"/>
  <c r="M17" i="2" l="1"/>
  <c r="M29" i="2"/>
  <c r="M12" i="2"/>
  <c r="M24" i="2"/>
  <c r="M19" i="2"/>
  <c r="M31" i="2"/>
  <c r="M14" i="2"/>
  <c r="M26" i="2"/>
  <c r="M30" i="2"/>
  <c r="M22" i="2"/>
  <c r="M9" i="2"/>
  <c r="M21" i="2"/>
  <c r="M16" i="2"/>
  <c r="M28" i="2"/>
  <c r="M11" i="2"/>
  <c r="M23" i="2"/>
  <c r="M18" i="2"/>
  <c r="M13" i="2"/>
  <c r="M25" i="2"/>
  <c r="M7" i="2"/>
  <c r="M8" i="2"/>
  <c r="M20" i="2"/>
  <c r="M15" i="2"/>
  <c r="M27" i="2"/>
  <c r="M10" i="2"/>
  <c r="N6" i="2"/>
  <c r="N10" i="2" l="1"/>
  <c r="N22" i="2"/>
  <c r="N17" i="2"/>
  <c r="N29" i="2"/>
  <c r="N12" i="2"/>
  <c r="N24" i="2"/>
  <c r="N19" i="2"/>
  <c r="N31" i="2"/>
  <c r="N14" i="2"/>
  <c r="N26" i="2"/>
  <c r="N28" i="2"/>
  <c r="N27" i="2"/>
  <c r="N9" i="2"/>
  <c r="N21" i="2"/>
  <c r="N16" i="2"/>
  <c r="N11" i="2"/>
  <c r="N23" i="2"/>
  <c r="N15" i="2"/>
  <c r="N18" i="2"/>
  <c r="N30" i="2"/>
  <c r="N13" i="2"/>
  <c r="N25" i="2"/>
  <c r="N7" i="2"/>
  <c r="N8" i="2"/>
  <c r="N20" i="2"/>
  <c r="O6" i="2"/>
  <c r="O15" i="2" l="1"/>
  <c r="O27" i="2"/>
  <c r="O10" i="2"/>
  <c r="O22" i="2"/>
  <c r="O17" i="2"/>
  <c r="O29" i="2"/>
  <c r="O12" i="2"/>
  <c r="O24" i="2"/>
  <c r="O19" i="2"/>
  <c r="O31" i="2"/>
  <c r="O14" i="2"/>
  <c r="O26" i="2"/>
  <c r="O28" i="2"/>
  <c r="O9" i="2"/>
  <c r="O21" i="2"/>
  <c r="O16" i="2"/>
  <c r="O11" i="2"/>
  <c r="O23" i="2"/>
  <c r="O18" i="2"/>
  <c r="O30" i="2"/>
  <c r="O13" i="2"/>
  <c r="O25" i="2"/>
  <c r="O7" i="2"/>
  <c r="O8" i="2"/>
  <c r="O20" i="2"/>
  <c r="P6" i="2"/>
  <c r="P8" i="2" l="1"/>
  <c r="P20" i="2"/>
  <c r="P15" i="2"/>
  <c r="P27" i="2"/>
  <c r="P10" i="2"/>
  <c r="P22" i="2"/>
  <c r="P13" i="2"/>
  <c r="P17" i="2"/>
  <c r="P29" i="2"/>
  <c r="P12" i="2"/>
  <c r="P24" i="2"/>
  <c r="P26" i="2"/>
  <c r="P19" i="2"/>
  <c r="P31" i="2"/>
  <c r="P14" i="2"/>
  <c r="P25" i="2"/>
  <c r="P9" i="2"/>
  <c r="P21" i="2"/>
  <c r="P7" i="2"/>
  <c r="P16" i="2"/>
  <c r="P28" i="2"/>
  <c r="P11" i="2"/>
  <c r="P23" i="2"/>
  <c r="P18" i="2"/>
  <c r="P30" i="2"/>
  <c r="Q6" i="2"/>
  <c r="Q13" i="2" l="1"/>
  <c r="Q25" i="2"/>
  <c r="Q7" i="2"/>
  <c r="Q8" i="2"/>
  <c r="Q20" i="2"/>
  <c r="Q15" i="2"/>
  <c r="Q27" i="2"/>
  <c r="Q18" i="2"/>
  <c r="Q10" i="2"/>
  <c r="Q22" i="2"/>
  <c r="Q17" i="2"/>
  <c r="Q29" i="2"/>
  <c r="Q26" i="2"/>
  <c r="Q12" i="2"/>
  <c r="Q24" i="2"/>
  <c r="Q30" i="2"/>
  <c r="Q19" i="2"/>
  <c r="Q31" i="2"/>
  <c r="Q14" i="2"/>
  <c r="Q9" i="2"/>
  <c r="Q21" i="2"/>
  <c r="Q16" i="2"/>
  <c r="Q28" i="2"/>
  <c r="Q11" i="2"/>
  <c r="Q23" i="2"/>
  <c r="R6" i="2"/>
  <c r="R18" i="2" l="1"/>
  <c r="R30" i="2"/>
  <c r="R13" i="2"/>
  <c r="R25" i="2"/>
  <c r="R7" i="2"/>
  <c r="R8" i="2"/>
  <c r="R20" i="2"/>
  <c r="R31" i="2"/>
  <c r="R15" i="2"/>
  <c r="R27" i="2"/>
  <c r="R10" i="2"/>
  <c r="R22" i="2"/>
  <c r="R17" i="2"/>
  <c r="R29" i="2"/>
  <c r="R23" i="2"/>
  <c r="R12" i="2"/>
  <c r="R24" i="2"/>
  <c r="R19" i="2"/>
  <c r="R14" i="2"/>
  <c r="R26" i="2"/>
  <c r="R9" i="2"/>
  <c r="R21" i="2"/>
  <c r="R16" i="2"/>
  <c r="R28" i="2"/>
  <c r="R11" i="2"/>
  <c r="S6" i="2"/>
  <c r="S11" i="2" l="1"/>
  <c r="S23" i="2"/>
  <c r="S18" i="2"/>
  <c r="S30" i="2"/>
  <c r="S13" i="2"/>
  <c r="S25" i="2"/>
  <c r="S7" i="2"/>
  <c r="S8" i="2"/>
  <c r="S20" i="2"/>
  <c r="S15" i="2"/>
  <c r="S27" i="2"/>
  <c r="S10" i="2"/>
  <c r="S22" i="2"/>
  <c r="S17" i="2"/>
  <c r="S29" i="2"/>
  <c r="S12" i="2"/>
  <c r="S24" i="2"/>
  <c r="S19" i="2"/>
  <c r="S31" i="2"/>
  <c r="S14" i="2"/>
  <c r="S26" i="2"/>
  <c r="S9" i="2"/>
  <c r="S21" i="2"/>
  <c r="S16" i="2"/>
  <c r="S28" i="2"/>
  <c r="T6" i="2"/>
  <c r="T16" i="2" l="1"/>
  <c r="T28" i="2"/>
  <c r="T11" i="2"/>
  <c r="T23" i="2"/>
  <c r="T18" i="2"/>
  <c r="T30" i="2"/>
  <c r="T21" i="2"/>
  <c r="T13" i="2"/>
  <c r="T25" i="2"/>
  <c r="T7" i="2"/>
  <c r="T8" i="2"/>
  <c r="T20" i="2"/>
  <c r="T29" i="2"/>
  <c r="T15" i="2"/>
  <c r="T27" i="2"/>
  <c r="T10" i="2"/>
  <c r="T22" i="2"/>
  <c r="T17" i="2"/>
  <c r="T12" i="2"/>
  <c r="T24" i="2"/>
  <c r="T19" i="2"/>
  <c r="T31" i="2"/>
  <c r="T14" i="2"/>
  <c r="T26" i="2"/>
  <c r="T9" i="2"/>
  <c r="U6" i="2"/>
  <c r="U9" i="2" l="1"/>
  <c r="U21" i="2"/>
  <c r="U16" i="2"/>
  <c r="U28" i="2"/>
  <c r="U11" i="2"/>
  <c r="U23" i="2"/>
  <c r="U18" i="2"/>
  <c r="U30" i="2"/>
  <c r="U13" i="2"/>
  <c r="U25" i="2"/>
  <c r="U7" i="2"/>
  <c r="U8" i="2"/>
  <c r="U20" i="2"/>
  <c r="U27" i="2"/>
  <c r="U14" i="2"/>
  <c r="U15" i="2"/>
  <c r="U10" i="2"/>
  <c r="U22" i="2"/>
  <c r="U26" i="2"/>
  <c r="U17" i="2"/>
  <c r="U29" i="2"/>
  <c r="U12" i="2"/>
  <c r="U24" i="2"/>
  <c r="U19" i="2"/>
  <c r="U31" i="2"/>
  <c r="V6" i="2"/>
  <c r="V14" i="2" l="1"/>
  <c r="V26" i="2"/>
  <c r="V9" i="2"/>
  <c r="V21" i="2"/>
  <c r="V16" i="2"/>
  <c r="V28" i="2"/>
  <c r="V11" i="2"/>
  <c r="V23" i="2"/>
  <c r="V19" i="2"/>
  <c r="V31" i="2"/>
  <c r="V18" i="2"/>
  <c r="V30" i="2"/>
  <c r="V13" i="2"/>
  <c r="V25" i="2"/>
  <c r="V7" i="2"/>
  <c r="V8" i="2"/>
  <c r="V20" i="2"/>
  <c r="V27" i="2"/>
  <c r="V15" i="2"/>
  <c r="V10" i="2"/>
  <c r="V22" i="2"/>
  <c r="V17" i="2"/>
  <c r="V29" i="2"/>
  <c r="V12" i="2"/>
  <c r="V24" i="2"/>
  <c r="W6" i="2"/>
  <c r="W19" i="2" l="1"/>
  <c r="W31" i="2"/>
  <c r="W14" i="2"/>
  <c r="W26" i="2"/>
  <c r="W9" i="2"/>
  <c r="W21" i="2"/>
  <c r="W24" i="2"/>
  <c r="W16" i="2"/>
  <c r="W28" i="2"/>
  <c r="W11" i="2"/>
  <c r="W23" i="2"/>
  <c r="W18" i="2"/>
  <c r="W30" i="2"/>
  <c r="W7" i="2"/>
  <c r="W13" i="2"/>
  <c r="W25" i="2"/>
  <c r="W8" i="2"/>
  <c r="W20" i="2"/>
  <c r="W15" i="2"/>
  <c r="W27" i="2"/>
  <c r="W10" i="2"/>
  <c r="W22" i="2"/>
  <c r="W17" i="2"/>
  <c r="W29" i="2"/>
  <c r="W12" i="2"/>
  <c r="X6" i="2"/>
  <c r="X12" i="2" l="1"/>
  <c r="X24" i="2"/>
  <c r="X19" i="2"/>
  <c r="X31" i="2"/>
  <c r="X14" i="2"/>
  <c r="X26" i="2"/>
  <c r="X30" i="2"/>
  <c r="X9" i="2"/>
  <c r="X21" i="2"/>
  <c r="X16" i="2"/>
  <c r="X28" i="2"/>
  <c r="X29" i="2"/>
  <c r="X11" i="2"/>
  <c r="X23" i="2"/>
  <c r="X18" i="2"/>
  <c r="X17" i="2"/>
  <c r="X13" i="2"/>
  <c r="X25" i="2"/>
  <c r="X7" i="2"/>
  <c r="X8" i="2"/>
  <c r="X20" i="2"/>
  <c r="X15" i="2"/>
  <c r="X27" i="2"/>
  <c r="X10" i="2"/>
  <c r="X22" i="2"/>
  <c r="Y6" i="2"/>
  <c r="Y17" i="2" l="1"/>
  <c r="Y29" i="2"/>
  <c r="Y12" i="2"/>
  <c r="Y24" i="2"/>
  <c r="Y19" i="2"/>
  <c r="Y31" i="2"/>
  <c r="Y23" i="2"/>
  <c r="Y14" i="2"/>
  <c r="Y26" i="2"/>
  <c r="Y9" i="2"/>
  <c r="Y21" i="2"/>
  <c r="Y16" i="2"/>
  <c r="Y28" i="2"/>
  <c r="Y11" i="2"/>
  <c r="Y18" i="2"/>
  <c r="Y30" i="2"/>
  <c r="Y13" i="2"/>
  <c r="Y25" i="2"/>
  <c r="Y7" i="2"/>
  <c r="Y8" i="2"/>
  <c r="Y20" i="2"/>
  <c r="Y15" i="2"/>
  <c r="Y27" i="2"/>
  <c r="Y10" i="2"/>
  <c r="Y22" i="2"/>
  <c r="Z6" i="2"/>
  <c r="Z10" i="2" l="1"/>
  <c r="Z22" i="2"/>
  <c r="Z17" i="2"/>
  <c r="Z29" i="2"/>
  <c r="Z12" i="2"/>
  <c r="Z24" i="2"/>
  <c r="Z28" i="2"/>
  <c r="Z27" i="2"/>
  <c r="Z19" i="2"/>
  <c r="Z31" i="2"/>
  <c r="Z14" i="2"/>
  <c r="Z26" i="2"/>
  <c r="Z9" i="2"/>
  <c r="Z21" i="2"/>
  <c r="Z16" i="2"/>
  <c r="Z11" i="2"/>
  <c r="Z23" i="2"/>
  <c r="Z18" i="2"/>
  <c r="Z30" i="2"/>
  <c r="Z13" i="2"/>
  <c r="Z25" i="2"/>
  <c r="Z7" i="2"/>
  <c r="Z8" i="2"/>
  <c r="Z20" i="2"/>
  <c r="Z15" i="2"/>
  <c r="AA6" i="2"/>
  <c r="AA15" i="2" l="1"/>
  <c r="AA27" i="2"/>
  <c r="AA10" i="2"/>
  <c r="AA22" i="2"/>
  <c r="AA17" i="2"/>
  <c r="AA29" i="2"/>
  <c r="AA12" i="2"/>
  <c r="AA24" i="2"/>
  <c r="AA19" i="2"/>
  <c r="AA31" i="2"/>
  <c r="AA14" i="2"/>
  <c r="AA26" i="2"/>
  <c r="AA9" i="2"/>
  <c r="AA21" i="2"/>
  <c r="AA20" i="2"/>
  <c r="AA16" i="2"/>
  <c r="AA28" i="2"/>
  <c r="AA11" i="2"/>
  <c r="AA23" i="2"/>
  <c r="AA18" i="2"/>
  <c r="AA30" i="2"/>
  <c r="AA13" i="2"/>
  <c r="AA25" i="2"/>
  <c r="AA7" i="2"/>
  <c r="AA8" i="2"/>
  <c r="AB6" i="2"/>
  <c r="AB8" i="2" l="1"/>
  <c r="AB20" i="2"/>
  <c r="AB7" i="2"/>
  <c r="AB15" i="2"/>
  <c r="AB27" i="2"/>
  <c r="AB10" i="2"/>
  <c r="AB22" i="2"/>
  <c r="AB26" i="2"/>
  <c r="AB17" i="2"/>
  <c r="AB29" i="2"/>
  <c r="AB12" i="2"/>
  <c r="AB24" i="2"/>
  <c r="AB19" i="2"/>
  <c r="AB31" i="2"/>
  <c r="AB14" i="2"/>
  <c r="AB13" i="2"/>
  <c r="AB9" i="2"/>
  <c r="AB21" i="2"/>
  <c r="AB16" i="2"/>
  <c r="AB28" i="2"/>
  <c r="AB11" i="2"/>
  <c r="AB23" i="2"/>
  <c r="AB18" i="2"/>
  <c r="AB30" i="2"/>
  <c r="AB25" i="2"/>
  <c r="AC6" i="2"/>
  <c r="AC13" i="2" l="1"/>
  <c r="AC25" i="2"/>
  <c r="AC7" i="2"/>
  <c r="AC8" i="2"/>
  <c r="AC20" i="2"/>
  <c r="AC15" i="2"/>
  <c r="AC27" i="2"/>
  <c r="AC26" i="2"/>
  <c r="AC30" i="2"/>
  <c r="AC10" i="2"/>
  <c r="AC22" i="2"/>
  <c r="AC17" i="2"/>
  <c r="AC29" i="2"/>
  <c r="AC31" i="2"/>
  <c r="AC12" i="2"/>
  <c r="AC24" i="2"/>
  <c r="AC19" i="2"/>
  <c r="AC14" i="2"/>
  <c r="AC9" i="2"/>
  <c r="AC21" i="2"/>
  <c r="AC16" i="2"/>
  <c r="AC28" i="2"/>
  <c r="AC18" i="2"/>
  <c r="AC11" i="2"/>
  <c r="AC23" i="2"/>
  <c r="AD6" i="2"/>
  <c r="AD18" i="2" l="1"/>
  <c r="AD30" i="2"/>
  <c r="AD7" i="2"/>
  <c r="AD13" i="2"/>
  <c r="AD25" i="2"/>
  <c r="AD8" i="2"/>
  <c r="AD20" i="2"/>
  <c r="AD15" i="2"/>
  <c r="AD27" i="2"/>
  <c r="AD10" i="2"/>
  <c r="AD22" i="2"/>
  <c r="AD31" i="2"/>
  <c r="AD23" i="2"/>
  <c r="AD17" i="2"/>
  <c r="AD29" i="2"/>
  <c r="AD24" i="2"/>
  <c r="AD12" i="2"/>
  <c r="AD19" i="2"/>
  <c r="AD14" i="2"/>
  <c r="AD26" i="2"/>
  <c r="AD9" i="2"/>
  <c r="AD21" i="2"/>
  <c r="AD16" i="2"/>
  <c r="AD28" i="2"/>
  <c r="AD11" i="2"/>
  <c r="AE6" i="2"/>
  <c r="AF6" i="2" l="1"/>
  <c r="AE11" i="2"/>
  <c r="AE23" i="2"/>
  <c r="AE18" i="2"/>
  <c r="AE30" i="2"/>
  <c r="AE13" i="2"/>
  <c r="AE25" i="2"/>
  <c r="AE7" i="2"/>
  <c r="AE8" i="2"/>
  <c r="AE20" i="2"/>
  <c r="AE28" i="2"/>
  <c r="AE15" i="2"/>
  <c r="AE27" i="2"/>
  <c r="AE29" i="2"/>
  <c r="AE10" i="2"/>
  <c r="AE22" i="2"/>
  <c r="AE17" i="2"/>
  <c r="AE12" i="2"/>
  <c r="AE24" i="2"/>
  <c r="AE19" i="2"/>
  <c r="AE31" i="2"/>
  <c r="AE16" i="2"/>
  <c r="AE14" i="2"/>
  <c r="AE26" i="2"/>
  <c r="AE9" i="2"/>
  <c r="AE21" i="2"/>
  <c r="AG6" i="2" l="1"/>
  <c r="AF16" i="2"/>
  <c r="AF28" i="2"/>
  <c r="AF11" i="2"/>
  <c r="AF23" i="2"/>
  <c r="AF18" i="2"/>
  <c r="AF30" i="2"/>
  <c r="AF13" i="2"/>
  <c r="AF25" i="2"/>
  <c r="AF7" i="2"/>
  <c r="AF8" i="2"/>
  <c r="AF20" i="2"/>
  <c r="AF15" i="2"/>
  <c r="AF27" i="2"/>
  <c r="AF29" i="2"/>
  <c r="AF10" i="2"/>
  <c r="AF22" i="2"/>
  <c r="AF17" i="2"/>
  <c r="AF21" i="2"/>
  <c r="AF12" i="2"/>
  <c r="AF24" i="2"/>
  <c r="AF19" i="2"/>
  <c r="AF31" i="2"/>
  <c r="AF14" i="2"/>
  <c r="AF26" i="2"/>
  <c r="AF9" i="2"/>
  <c r="AH6" i="2" l="1"/>
  <c r="AG9" i="2"/>
  <c r="AG21" i="2"/>
  <c r="AG16" i="2"/>
  <c r="AG28" i="2"/>
  <c r="AG11" i="2"/>
  <c r="AG23" i="2"/>
  <c r="AG18" i="2"/>
  <c r="AG30" i="2"/>
  <c r="AG13" i="2"/>
  <c r="AG25" i="2"/>
  <c r="AG7" i="2"/>
  <c r="AG8" i="2"/>
  <c r="AG20" i="2"/>
  <c r="AG15" i="2"/>
  <c r="AG27" i="2"/>
  <c r="AG10" i="2"/>
  <c r="AG22" i="2"/>
  <c r="AG17" i="2"/>
  <c r="AG29" i="2"/>
  <c r="AG12" i="2"/>
  <c r="AG24" i="2"/>
  <c r="AG26" i="2"/>
  <c r="AG19" i="2"/>
  <c r="AG31" i="2"/>
  <c r="AG14" i="2"/>
  <c r="AH14" i="2" l="1"/>
  <c r="C14" i="2" s="1"/>
  <c r="AH26" i="2"/>
  <c r="C26" i="2" s="1"/>
  <c r="AH9" i="2"/>
  <c r="C9" i="2" s="1"/>
  <c r="AH21" i="2"/>
  <c r="C21" i="2" s="1"/>
  <c r="AH16" i="2"/>
  <c r="C16" i="2" s="1"/>
  <c r="AH28" i="2"/>
  <c r="C28" i="2" s="1"/>
  <c r="AH11" i="2"/>
  <c r="C11" i="2" s="1"/>
  <c r="AH23" i="2"/>
  <c r="C23" i="2" s="1"/>
  <c r="AH7" i="2"/>
  <c r="C7" i="2" s="1"/>
  <c r="AH27" i="2"/>
  <c r="C27" i="2" s="1"/>
  <c r="AH18" i="2"/>
  <c r="C18" i="2" s="1"/>
  <c r="AH30" i="2"/>
  <c r="C30" i="2" s="1"/>
  <c r="AH13" i="2"/>
  <c r="C13" i="2" s="1"/>
  <c r="AH25" i="2"/>
  <c r="C25" i="2" s="1"/>
  <c r="AH19" i="2"/>
  <c r="C19" i="2" s="1"/>
  <c r="AH8" i="2"/>
  <c r="C8" i="2" s="1"/>
  <c r="AH20" i="2"/>
  <c r="C20" i="2" s="1"/>
  <c r="AH15" i="2"/>
  <c r="C15" i="2" s="1"/>
  <c r="AH10" i="2"/>
  <c r="C10" i="2" s="1"/>
  <c r="AH22" i="2"/>
  <c r="C22" i="2" s="1"/>
  <c r="AH17" i="2"/>
  <c r="C17" i="2" s="1"/>
  <c r="AH29" i="2"/>
  <c r="C29" i="2" s="1"/>
  <c r="AH31" i="2"/>
  <c r="C31" i="2" s="1"/>
  <c r="AH12" i="2"/>
  <c r="C12" i="2" s="1"/>
  <c r="AH24" i="2"/>
  <c r="C24" i="2" s="1"/>
</calcChain>
</file>

<file path=xl/sharedStrings.xml><?xml version="1.0" encoding="utf-8"?>
<sst xmlns="http://schemas.openxmlformats.org/spreadsheetml/2006/main" count="1691" uniqueCount="71">
  <si>
    <t>Resource Name</t>
  </si>
  <si>
    <t>ID</t>
  </si>
  <si>
    <t>Project Name</t>
  </si>
  <si>
    <t>Start Date</t>
  </si>
  <si>
    <t>End Date</t>
  </si>
  <si>
    <t>Hours/Day</t>
  </si>
  <si>
    <t>Reosorce Name</t>
  </si>
  <si>
    <t>Person 1</t>
  </si>
  <si>
    <t>Person 2</t>
  </si>
  <si>
    <t>Person 3</t>
  </si>
  <si>
    <t>Person 4</t>
  </si>
  <si>
    <t>Person 5</t>
  </si>
  <si>
    <t>Person 6</t>
  </si>
  <si>
    <t>Person 7</t>
  </si>
  <si>
    <t>Person 8</t>
  </si>
  <si>
    <t>Person 9</t>
  </si>
  <si>
    <t>Person 10</t>
  </si>
  <si>
    <t>Person 11</t>
  </si>
  <si>
    <t>Person 12</t>
  </si>
  <si>
    <t>Person 13</t>
  </si>
  <si>
    <t>Person 14</t>
  </si>
  <si>
    <t>Person 15</t>
  </si>
  <si>
    <t>Person 16</t>
  </si>
  <si>
    <t>Person 17</t>
  </si>
  <si>
    <t>Person 18</t>
  </si>
  <si>
    <t>Person 19</t>
  </si>
  <si>
    <t>Person 20</t>
  </si>
  <si>
    <t>Person 21</t>
  </si>
  <si>
    <t>Person 22</t>
  </si>
  <si>
    <t>Person 23</t>
  </si>
  <si>
    <t>Person 24</t>
  </si>
  <si>
    <t>Person 25</t>
  </si>
  <si>
    <t>Month</t>
  </si>
  <si>
    <t>Year</t>
  </si>
  <si>
    <t>Project 1</t>
  </si>
  <si>
    <t>Project 2</t>
  </si>
  <si>
    <t>Project 3</t>
  </si>
  <si>
    <t>Project 4</t>
  </si>
  <si>
    <t>Project 5</t>
  </si>
  <si>
    <t>Project 6</t>
  </si>
  <si>
    <t>Project 7</t>
  </si>
  <si>
    <t>Project 8</t>
  </si>
  <si>
    <t>Project 9</t>
  </si>
  <si>
    <t>Project 10</t>
  </si>
  <si>
    <t>Works on Excel 2007 and Above</t>
  </si>
  <si>
    <t>Info</t>
  </si>
  <si>
    <t>Usage</t>
  </si>
  <si>
    <t>Please
Share</t>
  </si>
  <si>
    <t>Please Let us know your feedback</t>
  </si>
  <si>
    <t>info@analysistabs.com</t>
  </si>
  <si>
    <t>Templates By ANALYSISTABS.For more templates and tools, please visit us:</t>
  </si>
  <si>
    <t>htps://analysistabs.com</t>
  </si>
  <si>
    <t>We start plannig our resource planning after initial meetings and agreement. We plan our resource and timelines based on the requirements, deliverables and avaialble team and bandwidth. Project resource template helps to track all available resource and bandwidth of the team. You can daily update the templates and share with your team managers  to update the bandwidth of project resource utilization. Also, use this in team meatings and presentations.</t>
  </si>
  <si>
    <t>*Showing Sum of Planned Hours Per Day</t>
  </si>
  <si>
    <t>Activity</t>
  </si>
  <si>
    <t>Describe Activity</t>
  </si>
  <si>
    <t>Resource Bandwidth HeatMap</t>
  </si>
  <si>
    <r>
      <t>Please Note: We have protected the worksheets to avoid the mistakes by chance. You can use the password '</t>
    </r>
    <r>
      <rPr>
        <b/>
        <sz val="11"/>
        <color theme="9"/>
        <rFont val="Calibri"/>
        <family val="2"/>
        <scheme val="minor"/>
      </rPr>
      <t>PNRao</t>
    </r>
    <r>
      <rPr>
        <sz val="11"/>
        <color theme="9"/>
        <rFont val="Calibri"/>
        <family val="2"/>
        <scheme val="minor"/>
      </rPr>
      <t>' to unprotect the Worksheets</t>
    </r>
  </si>
  <si>
    <t>ANALYSISTAB MULTIPLE PROJECTS - GANTT TEMPLATE</t>
  </si>
  <si>
    <t>Resource PlanningTemplate helps you to plan a project resource and bandwidth. You can change the default data and formula to meet your needs.</t>
  </si>
  <si>
    <r>
      <t xml:space="preserve">Project Resource Template is a Free and lite version of ANALYSISTABS' Project Management Templates. 
</t>
    </r>
    <r>
      <rPr>
        <b/>
        <sz val="11"/>
        <color theme="9" tint="0.39997558519241921"/>
        <rFont val="Calibri"/>
        <family val="2"/>
      </rPr>
      <t>Please feel free to use, modify and share with your coleagues.</t>
    </r>
  </si>
  <si>
    <t>Please check our Premium Templates Bundle, all you need for effective project planning, management and presentations. Our premium templates are professional, powerfull, easy to customize and unique in style.  Please visit analysistabs.com and grab our powerfull templates for nominal cost.</t>
  </si>
  <si>
    <t>***This is automated Resorce Bandwidth HeatMap based on the data in  'Data Sheet'. You can enter the actual data in the Data Sheet to see the HeatMap for your Team .</t>
  </si>
  <si>
    <t>Select Project</t>
  </si>
  <si>
    <t>Activities</t>
  </si>
  <si>
    <t>Start</t>
  </si>
  <si>
    <t>End</t>
  </si>
  <si>
    <t>Duration</t>
  </si>
  <si>
    <t>Project Summary</t>
  </si>
  <si>
    <t>Project Gantt Chart</t>
  </si>
  <si>
    <t>Resource Allocation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</si>
</sst>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dd"/>
    <numFmt numFmtId="165" formatCode="mmm\-yyyy"/>
    <numFmt numFmtId="166" formatCode="[$-409]d\-mmm\-yy;@"/>
  </numFmts>
  <fonts count="27" x14ac:knownFonts="1">
    <font>
      <sz val="11"/>
      <color theme="1"/>
      <name val="Calibri"/>
      <family val="2"/>
      <scheme val="minor"/>
    </font>
    <font>
      <b/>
      <sz val="11"/>
      <color theme="1"/>
      <name val="Calibri"/>
      <family val="2"/>
      <scheme val="minor"/>
    </font>
    <font>
      <sz val="11"/>
      <color theme="1"/>
      <name val="Calibri"/>
      <family val="2"/>
      <scheme val="minor"/>
    </font>
    <font>
      <b/>
      <sz val="12"/>
      <color theme="0"/>
      <name val="Calibri"/>
      <family val="2"/>
      <scheme val="minor"/>
    </font>
    <font>
      <sz val="11"/>
      <color theme="9"/>
      <name val="Calibri"/>
      <family val="2"/>
      <scheme val="minor"/>
    </font>
    <font>
      <sz val="10"/>
      <color theme="1"/>
      <name val="Calibri"/>
      <family val="2"/>
      <scheme val="minor"/>
    </font>
    <font>
      <b/>
      <sz val="11"/>
      <color theme="1" tint="0.14999847407452621"/>
      <name val="Calibri"/>
      <family val="2"/>
      <scheme val="minor"/>
    </font>
    <font>
      <sz val="11"/>
      <color theme="4"/>
      <name val="Calibri"/>
      <family val="2"/>
      <scheme val="minor"/>
    </font>
    <font>
      <u/>
      <sz val="11"/>
      <color theme="10"/>
      <name val="Calibri"/>
      <family val="2"/>
      <scheme val="minor"/>
    </font>
    <font>
      <u/>
      <sz val="11"/>
      <color theme="4"/>
      <name val="Calibri"/>
      <family val="2"/>
      <scheme val="minor"/>
    </font>
    <font>
      <b/>
      <sz val="12"/>
      <color theme="1"/>
      <name val="Calibri"/>
      <family val="2"/>
      <scheme val="minor"/>
    </font>
    <font>
      <b/>
      <sz val="18"/>
      <color theme="2" tint="-0.14999847407452621"/>
      <name val="Calibri"/>
      <family val="2"/>
      <scheme val="minor"/>
    </font>
    <font>
      <b/>
      <sz val="14"/>
      <color theme="9"/>
      <name val="Calibri"/>
      <family val="2"/>
      <scheme val="minor"/>
    </font>
    <font>
      <b/>
      <sz val="14"/>
      <color theme="2" tint="-0.14999847407452621"/>
      <name val="Calibri"/>
      <family val="2"/>
      <scheme val="minor"/>
    </font>
    <font>
      <i/>
      <sz val="11"/>
      <color theme="6" tint="-0.249977111117893"/>
      <name val="Calibri"/>
      <family val="2"/>
      <scheme val="minor"/>
    </font>
    <font>
      <i/>
      <sz val="11"/>
      <color theme="4"/>
      <name val="Calibri"/>
      <family val="2"/>
      <scheme val="minor"/>
    </font>
    <font>
      <sz val="11"/>
      <color theme="9" tint="0.39997558519241921"/>
      <name val="Calibri"/>
      <family val="2"/>
      <scheme val="minor"/>
    </font>
    <font>
      <b/>
      <sz val="11"/>
      <color theme="9" tint="0.39997558519241921"/>
      <name val="Calibri"/>
      <family val="2"/>
    </font>
    <font>
      <b/>
      <sz val="11"/>
      <color theme="9"/>
      <name val="Calibri"/>
      <family val="2"/>
      <scheme val="minor"/>
    </font>
    <font>
      <b/>
      <sz val="14"/>
      <color theme="4"/>
      <name val="Calibri"/>
      <family val="2"/>
      <scheme val="minor"/>
    </font>
    <font>
      <sz val="8"/>
      <name val="Calibri"/>
      <family val="2"/>
      <scheme val="minor"/>
    </font>
    <font>
      <sz val="14"/>
      <color theme="1"/>
      <name val="Calibri"/>
      <family val="2"/>
      <scheme val="minor"/>
    </font>
    <font>
      <sz val="22"/>
      <color theme="0"/>
      <name val="Calibri"/>
      <family val="2"/>
      <scheme val="minor"/>
    </font>
    <font>
      <sz val="20"/>
      <color theme="0"/>
      <name val="Calibri"/>
      <family val="2"/>
      <scheme val="minor"/>
    </font>
    <font>
      <b/>
      <sz val="14"/>
      <color theme="4" tint="0.39997558519241921"/>
      <name val="Calibri"/>
      <family val="2"/>
      <scheme val="minor"/>
    </font>
    <font>
      <b/>
      <sz val="18"/>
      <color theme="9"/>
      <name val="Calibri"/>
      <family val="2"/>
      <scheme val="minor"/>
    </font>
    <font>
      <b/>
      <sz val="18"/>
      <color theme="4" tint="0.59999389629810485"/>
      <name val="Calibri"/>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theme="3" tint="0.89999084444715716"/>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4"/>
        <bgColor indexed="64"/>
      </patternFill>
    </fill>
    <fill>
      <patternFill patternType="solid">
        <fgColor theme="5" tint="-0.249977111117893"/>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9" tint="0.39997558519241921"/>
        <bgColor indexed="64"/>
      </patternFill>
    </fill>
  </fills>
  <borders count="5">
    <border>
      <left/>
      <right/>
      <top/>
      <bottom/>
      <diagonal/>
    </border>
    <border>
      <left style="thin">
        <color theme="2"/>
      </left>
      <right style="thin">
        <color theme="2"/>
      </right>
      <top style="thin">
        <color theme="2"/>
      </top>
      <bottom style="thin">
        <color them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style="thin">
        <color theme="0" tint="-4.9989318521683403E-2"/>
      </top>
      <bottom/>
      <diagonal/>
    </border>
  </borders>
  <cellStyleXfs count="2">
    <xf numFmtId="0" fontId="0" fillId="0" borderId="0"/>
    <xf numFmtId="0" fontId="8" fillId="0" borderId="0" applyNumberFormat="0" applyFill="0" applyBorder="0" applyAlignment="0" applyProtection="0"/>
  </cellStyleXfs>
  <cellXfs count="75">
    <xf numFmtId="0" fontId="0" fillId="0" borderId="0" xfId="0"/>
    <xf numFmtId="0" fontId="2" fillId="0" borderId="0" xfId="0" applyFont="1"/>
    <xf numFmtId="164" fontId="0" fillId="0" borderId="0" xfId="0" applyNumberFormat="1"/>
    <xf numFmtId="14" fontId="2" fillId="0" borderId="0" xfId="0" applyNumberFormat="1" applyFont="1"/>
    <xf numFmtId="0" fontId="3" fillId="0" borderId="1" xfId="0" applyFont="1" applyBorder="1" applyAlignment="1">
      <alignment horizontal="center" vertical="center"/>
    </xf>
    <xf numFmtId="0" fontId="0" fillId="0" borderId="0" xfId="0" applyAlignment="1">
      <alignment vertical="center"/>
    </xf>
    <xf numFmtId="0" fontId="0" fillId="0" borderId="0" xfId="0" applyAlignment="1">
      <alignment vertical="center" wrapText="1"/>
    </xf>
    <xf numFmtId="0" fontId="0" fillId="0" borderId="0" xfId="0" applyAlignment="1">
      <alignment wrapText="1"/>
    </xf>
    <xf numFmtId="0" fontId="5" fillId="0" borderId="0" xfId="0" applyFont="1" applyAlignment="1">
      <alignment vertical="center" wrapText="1"/>
    </xf>
    <xf numFmtId="0" fontId="0" fillId="2" borderId="0" xfId="0" applyFill="1"/>
    <xf numFmtId="0" fontId="0" fillId="5" borderId="0" xfId="0" applyFill="1"/>
    <xf numFmtId="0" fontId="1" fillId="0" borderId="0" xfId="0" applyFont="1" applyAlignment="1">
      <alignment horizontal="center" vertical="center"/>
    </xf>
    <xf numFmtId="164" fontId="1" fillId="0" borderId="0" xfId="0" applyNumberFormat="1" applyFont="1"/>
    <xf numFmtId="165" fontId="10" fillId="4" borderId="1" xfId="0" applyNumberFormat="1" applyFont="1" applyFill="1" applyBorder="1" applyAlignment="1">
      <alignment horizontal="left" vertical="center" indent="1"/>
    </xf>
    <xf numFmtId="164" fontId="10" fillId="4" borderId="1" xfId="0" applyNumberFormat="1" applyFont="1" applyFill="1" applyBorder="1" applyAlignment="1">
      <alignment horizontal="center" vertical="center"/>
    </xf>
    <xf numFmtId="0" fontId="10" fillId="2" borderId="1" xfId="0" applyFont="1" applyFill="1" applyBorder="1" applyAlignment="1">
      <alignment horizontal="left" vertical="center"/>
    </xf>
    <xf numFmtId="0" fontId="14" fillId="0" borderId="0" xfId="0" applyFont="1"/>
    <xf numFmtId="0" fontId="15" fillId="0" borderId="0" xfId="0" applyFont="1" applyAlignment="1">
      <alignment vertical="top"/>
    </xf>
    <xf numFmtId="0" fontId="7" fillId="2" borderId="0" xfId="0" applyFont="1" applyFill="1"/>
    <xf numFmtId="0" fontId="11" fillId="8" borderId="0" xfId="0" applyFont="1" applyFill="1" applyBorder="1" applyAlignment="1">
      <alignment horizontal="center" vertical="center"/>
    </xf>
    <xf numFmtId="0" fontId="21" fillId="0" borderId="0" xfId="0" applyFont="1" applyAlignment="1">
      <alignment vertical="center"/>
    </xf>
    <xf numFmtId="166" fontId="0" fillId="0" borderId="0" xfId="0" applyNumberFormat="1" applyAlignment="1">
      <alignment horizontal="left"/>
    </xf>
    <xf numFmtId="0" fontId="21" fillId="9" borderId="0" xfId="0" applyFont="1" applyFill="1" applyAlignment="1">
      <alignment vertical="center"/>
    </xf>
    <xf numFmtId="0" fontId="11" fillId="3" borderId="0" xfId="0" applyFont="1" applyFill="1" applyBorder="1" applyAlignment="1">
      <alignment vertical="center"/>
    </xf>
    <xf numFmtId="0" fontId="13" fillId="3" borderId="0" xfId="0" applyFont="1" applyFill="1" applyBorder="1" applyAlignment="1">
      <alignment horizontal="center" vertical="center"/>
    </xf>
    <xf numFmtId="0" fontId="13" fillId="3" borderId="0" xfId="0" applyFont="1" applyFill="1" applyBorder="1"/>
    <xf numFmtId="0" fontId="0" fillId="3" borderId="0" xfId="0" applyFill="1"/>
    <xf numFmtId="0" fontId="0" fillId="11" borderId="0" xfId="0" applyFill="1"/>
    <xf numFmtId="0" fontId="2" fillId="8" borderId="0" xfId="0" applyFont="1" applyFill="1"/>
    <xf numFmtId="14" fontId="2" fillId="8" borderId="0" xfId="0" applyNumberFormat="1" applyFont="1" applyFill="1"/>
    <xf numFmtId="0" fontId="23" fillId="8" borderId="0" xfId="0" applyFont="1" applyFill="1" applyAlignment="1">
      <alignment vertical="center"/>
    </xf>
    <xf numFmtId="0" fontId="7" fillId="7" borderId="0" xfId="0" applyFont="1" applyFill="1"/>
    <xf numFmtId="0" fontId="25" fillId="3" borderId="0" xfId="0" applyFont="1" applyFill="1" applyBorder="1" applyAlignment="1">
      <alignment vertical="center"/>
    </xf>
    <xf numFmtId="0" fontId="26" fillId="3" borderId="0" xfId="0" applyFont="1" applyFill="1" applyBorder="1" applyAlignment="1">
      <alignment horizontal="left" vertical="center"/>
    </xf>
    <xf numFmtId="0" fontId="0" fillId="7" borderId="0" xfId="0" applyFill="1"/>
    <xf numFmtId="0" fontId="0" fillId="0" borderId="0" xfId="0" applyProtection="1">
      <protection locked="0"/>
    </xf>
    <xf numFmtId="0" fontId="0" fillId="2" borderId="0" xfId="0" applyFill="1" applyAlignment="1">
      <alignment horizontal="left"/>
    </xf>
    <xf numFmtId="166" fontId="0" fillId="2" borderId="0" xfId="0" applyNumberFormat="1" applyFill="1" applyAlignment="1">
      <alignment horizontal="left"/>
    </xf>
    <xf numFmtId="0" fontId="0" fillId="2" borderId="0" xfId="0" applyNumberFormat="1" applyFill="1" applyAlignment="1">
      <alignment horizontal="left"/>
    </xf>
    <xf numFmtId="0" fontId="10" fillId="4" borderId="1" xfId="0" applyFont="1" applyFill="1" applyBorder="1" applyAlignment="1" applyProtection="1">
      <alignment horizontal="left" vertical="center" indent="1"/>
      <protection locked="0"/>
    </xf>
    <xf numFmtId="0" fontId="3" fillId="13" borderId="1" xfId="0" applyFont="1" applyFill="1" applyBorder="1" applyAlignment="1">
      <alignment horizontal="left" vertical="center" indent="1"/>
    </xf>
    <xf numFmtId="0" fontId="0" fillId="7" borderId="0" xfId="0" applyFill="1" applyAlignment="1">
      <alignment vertical="center"/>
    </xf>
    <xf numFmtId="0" fontId="7" fillId="7" borderId="0" xfId="0" applyFont="1" applyFill="1" applyAlignment="1">
      <alignment vertical="center"/>
    </xf>
    <xf numFmtId="0" fontId="0" fillId="12" borderId="0" xfId="0" applyFill="1" applyAlignment="1">
      <alignment vertical="center"/>
    </xf>
    <xf numFmtId="0" fontId="7" fillId="12" borderId="0" xfId="0" applyFont="1" applyFill="1" applyAlignment="1">
      <alignment vertical="center"/>
    </xf>
    <xf numFmtId="0" fontId="0" fillId="0" borderId="0" xfId="0" applyFont="1" applyFill="1" applyBorder="1" applyAlignment="1">
      <alignment vertical="center"/>
    </xf>
    <xf numFmtId="14" fontId="0" fillId="0" borderId="0" xfId="0" applyNumberFormat="1" applyFont="1" applyFill="1" applyBorder="1" applyAlignment="1">
      <alignment vertical="center"/>
    </xf>
    <xf numFmtId="0" fontId="0" fillId="0" borderId="0" xfId="0" applyFont="1" applyFill="1" applyBorder="1"/>
    <xf numFmtId="14" fontId="0" fillId="0" borderId="0" xfId="0" applyNumberFormat="1" applyFont="1" applyFill="1" applyBorder="1" applyAlignment="1">
      <alignment horizontal="left"/>
    </xf>
    <xf numFmtId="0" fontId="0" fillId="0" borderId="0" xfId="0" applyFont="1" applyFill="1" applyBorder="1" applyAlignment="1">
      <alignment horizontal="center"/>
    </xf>
    <xf numFmtId="0" fontId="0" fillId="0" borderId="0" xfId="0" applyNumberFormat="1" applyFont="1" applyFill="1" applyBorder="1" applyAlignment="1">
      <alignment horizontal="center"/>
    </xf>
    <xf numFmtId="0" fontId="19" fillId="2" borderId="0" xfId="0" applyFont="1" applyFill="1" applyAlignment="1">
      <alignment horizontal="center" vertical="center"/>
    </xf>
    <xf numFmtId="0" fontId="19" fillId="7" borderId="0" xfId="0" applyFont="1" applyFill="1" applyAlignment="1">
      <alignment horizontal="center" vertical="top"/>
    </xf>
    <xf numFmtId="0" fontId="24" fillId="2" borderId="0" xfId="0" applyFont="1" applyFill="1" applyAlignment="1">
      <alignment horizontal="center" vertical="top"/>
    </xf>
    <xf numFmtId="0" fontId="6" fillId="12" borderId="0" xfId="0" applyFont="1" applyFill="1" applyAlignment="1">
      <alignment horizontal="left" vertical="center"/>
    </xf>
    <xf numFmtId="0" fontId="9" fillId="12" borderId="0" xfId="1" applyFont="1" applyFill="1" applyAlignment="1">
      <alignment horizontal="left" vertical="center"/>
    </xf>
    <xf numFmtId="0" fontId="7" fillId="7" borderId="0" xfId="0" applyFont="1" applyFill="1" applyAlignment="1">
      <alignment horizontal="center" vertical="center"/>
    </xf>
    <xf numFmtId="0" fontId="4" fillId="2" borderId="0" xfId="0" applyFont="1" applyFill="1" applyAlignment="1">
      <alignment horizontal="left" vertical="center" wrapText="1" indent="1"/>
    </xf>
    <xf numFmtId="0" fontId="0" fillId="6" borderId="4" xfId="0" applyFill="1" applyBorder="1" applyAlignment="1">
      <alignment horizontal="left" vertical="center" wrapText="1" indent="1"/>
    </xf>
    <xf numFmtId="0" fontId="0" fillId="6" borderId="3" xfId="0" applyFill="1" applyBorder="1" applyAlignment="1">
      <alignment horizontal="left" vertical="center" wrapText="1" indent="1"/>
    </xf>
    <xf numFmtId="0" fontId="0" fillId="6" borderId="2" xfId="0" applyFill="1" applyBorder="1" applyAlignment="1">
      <alignment horizontal="left" vertical="center" wrapText="1" indent="1"/>
    </xf>
    <xf numFmtId="0" fontId="16" fillId="6" borderId="4" xfId="0" applyFont="1" applyFill="1" applyBorder="1" applyAlignment="1">
      <alignment horizontal="left" vertical="center" wrapText="1" indent="1"/>
    </xf>
    <xf numFmtId="0" fontId="16" fillId="6" borderId="3" xfId="0" applyFont="1" applyFill="1" applyBorder="1" applyAlignment="1">
      <alignment horizontal="left" vertical="center" wrapText="1" indent="1"/>
    </xf>
    <xf numFmtId="0" fontId="16" fillId="6" borderId="2" xfId="0" applyFont="1" applyFill="1" applyBorder="1" applyAlignment="1">
      <alignment horizontal="left" vertical="center" wrapText="1" indent="1"/>
    </xf>
    <xf numFmtId="0" fontId="7" fillId="7" borderId="4" xfId="0" applyFont="1" applyFill="1" applyBorder="1" applyAlignment="1">
      <alignment horizontal="center" vertical="center" wrapText="1"/>
    </xf>
    <xf numFmtId="0" fontId="7" fillId="7" borderId="3" xfId="0" applyFont="1" applyFill="1" applyBorder="1" applyAlignment="1">
      <alignment horizontal="center" vertical="center" wrapText="1"/>
    </xf>
    <xf numFmtId="0" fontId="7" fillId="7" borderId="2" xfId="0" applyFont="1" applyFill="1" applyBorder="1" applyAlignment="1">
      <alignment horizontal="center" vertical="center" wrapText="1"/>
    </xf>
    <xf numFmtId="0" fontId="4" fillId="2" borderId="0" xfId="0" applyFont="1" applyFill="1" applyAlignment="1">
      <alignment horizontal="left" vertical="center" wrapText="1" indent="2"/>
    </xf>
    <xf numFmtId="0" fontId="4" fillId="3" borderId="0" xfId="0" applyFont="1" applyFill="1" applyAlignment="1">
      <alignment horizontal="left" vertical="center" wrapText="1" indent="3"/>
    </xf>
    <xf numFmtId="0" fontId="6" fillId="7" borderId="0" xfId="0" applyFont="1" applyFill="1" applyAlignment="1">
      <alignment horizontal="left" vertical="center"/>
    </xf>
    <xf numFmtId="0" fontId="12" fillId="3" borderId="0" xfId="0" applyFont="1" applyFill="1" applyBorder="1" applyAlignment="1">
      <alignment horizontal="center" vertical="center"/>
    </xf>
    <xf numFmtId="0" fontId="12" fillId="6" borderId="0" xfId="0" applyFont="1" applyFill="1" applyBorder="1" applyAlignment="1" applyProtection="1">
      <alignment horizontal="center" vertical="center"/>
      <protection locked="0"/>
    </xf>
    <xf numFmtId="0" fontId="11" fillId="8" borderId="0" xfId="0" applyFont="1" applyFill="1" applyBorder="1" applyAlignment="1">
      <alignment horizontal="center" vertical="center"/>
    </xf>
    <xf numFmtId="0" fontId="22" fillId="8" borderId="0" xfId="0" applyFont="1" applyFill="1" applyAlignment="1">
      <alignment horizontal="center" vertical="center"/>
    </xf>
    <xf numFmtId="0" fontId="22" fillId="10" borderId="0" xfId="0" applyFont="1" applyFill="1" applyAlignment="1">
      <alignment horizontal="center" vertical="center"/>
    </xf>
  </cellXfs>
  <cellStyles count="2">
    <cellStyle name="Hyperlink" xfId="1" builtinId="8"/>
    <cellStyle name="Normal" xfId="0" builtinId="0"/>
  </cellStyles>
  <dxfs count="21">
    <dxf>
      <font>
        <color theme="0"/>
      </font>
      <fill>
        <patternFill>
          <bgColor theme="0"/>
        </patternFill>
      </fill>
    </dxf>
    <dxf>
      <numFmt numFmtId="0" formatCode="General"/>
      <fill>
        <patternFill patternType="solid">
          <fgColor indexed="64"/>
          <bgColor theme="0" tint="-4.9989318521683403E-2"/>
        </patternFill>
      </fill>
      <alignment horizontal="left" vertical="bottom" textRotation="0" wrapText="0" indent="0" justifyLastLine="0" shrinkToFit="0" readingOrder="0"/>
    </dxf>
    <dxf>
      <numFmt numFmtId="166" formatCode="[$-409]d\-mmm\-yy;@"/>
      <fill>
        <patternFill patternType="solid">
          <fgColor indexed="64"/>
          <bgColor theme="0" tint="-4.9989318521683403E-2"/>
        </patternFill>
      </fill>
      <alignment horizontal="left" vertical="bottom" textRotation="0" wrapText="0" indent="0" justifyLastLine="0" shrinkToFit="0" readingOrder="0"/>
    </dxf>
    <dxf>
      <numFmt numFmtId="166" formatCode="[$-409]d\-mmm\-yy;@"/>
      <fill>
        <patternFill patternType="solid">
          <fgColor indexed="64"/>
          <bgColor theme="0" tint="-4.9989318521683403E-2"/>
        </patternFill>
      </fill>
      <alignment horizontal="left" vertical="bottom" textRotation="0" wrapText="0" indent="0" justifyLastLine="0" shrinkToFit="0" readingOrder="0"/>
    </dxf>
    <dxf>
      <numFmt numFmtId="0" formatCode="General"/>
      <fill>
        <patternFill patternType="solid">
          <fgColor indexed="64"/>
          <bgColor theme="0" tint="-4.9989318521683403E-2"/>
        </patternFill>
      </fill>
      <alignment horizontal="left" vertical="bottom" textRotation="0" wrapText="0" indent="0" justifyLastLine="0" shrinkToFit="0" readingOrder="0"/>
    </dxf>
    <dxf>
      <protection locked="0" hidden="0"/>
    </dxf>
    <dxf>
      <font>
        <strike val="0"/>
        <outline val="0"/>
        <shadow val="0"/>
        <u val="none"/>
        <vertAlign val="baseline"/>
        <sz val="14"/>
        <color theme="1"/>
        <name val="Calibri"/>
        <family val="2"/>
        <scheme val="minor"/>
      </font>
      <alignment horizontal="general" vertical="center" textRotation="0" wrapText="0" indent="0" justifyLastLine="0" shrinkToFit="0" readingOrder="0"/>
    </dxf>
    <dxf>
      <fill>
        <patternFill patternType="solid">
          <fgColor theme="4" tint="0.79998168889431442"/>
          <bgColor theme="4" tint="0.79998168889431442"/>
        </patternFill>
      </fill>
    </dxf>
    <dxf>
      <fill>
        <patternFill patternType="solid">
          <fgColor theme="4" tint="0.79998168889431442"/>
          <bgColor theme="4" tint="0.79998168889431442"/>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ill>
        <patternFill patternType="solid">
          <fgColor theme="4" tint="0.79998168889431442"/>
          <bgColor theme="4" tint="0.79998168889431442"/>
        </patternFill>
      </fill>
    </dxf>
    <dxf>
      <fill>
        <patternFill patternType="solid">
          <fgColor theme="4" tint="0.79998168889431442"/>
          <bgColor theme="4" tint="0.79998168889431442"/>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4" tint="0.39997558519241921"/>
        </left>
        <right style="thin">
          <color theme="4" tint="0.39997558519241921"/>
        </right>
        <top style="thin">
          <color theme="4" tint="0.39997558519241921"/>
        </top>
        <bottom style="thin">
          <color theme="4" tint="0.39997558519241921"/>
        </bottom>
        <horizontal style="thin">
          <color theme="4" tint="0.39997558519241921"/>
        </horizontal>
      </border>
    </dxf>
  </dxfs>
  <tableStyles count="3" defaultTableStyle="TableStyleMedium2" defaultPivotStyle="PivotStyleLight16">
    <tableStyle name="ATSimpleTable" pivot="0" count="7" xr9:uid="{217BDE46-9A98-440F-A0FB-B179AA05995F}">
      <tableStyleElement type="wholeTable" dxfId="20"/>
      <tableStyleElement type="headerRow" dxfId="19"/>
      <tableStyleElement type="totalRow" dxfId="18"/>
      <tableStyleElement type="firstColumn" dxfId="17"/>
      <tableStyleElement type="lastColumn" dxfId="16"/>
      <tableStyleElement type="firstRowStripe" dxfId="15"/>
      <tableStyleElement type="firstColumnStripe" dxfId="14"/>
    </tableStyle>
    <tableStyle name="ATSimpleTables" pivot="0" count="7" xr9:uid="{2859B0BF-408F-4A04-AABC-F1CB10CF89FC}">
      <tableStyleElement type="wholeTable" dxfId="13"/>
      <tableStyleElement type="headerRow" dxfId="12"/>
      <tableStyleElement type="totalRow" dxfId="11"/>
      <tableStyleElement type="firstColumn" dxfId="10"/>
      <tableStyleElement type="lastColumn" dxfId="9"/>
      <tableStyleElement type="firstRowStripe" dxfId="8"/>
      <tableStyleElement type="firstColumnStripe" dxfId="7"/>
    </tableStyle>
    <tableStyle name="Table Style 1" pivot="0" count="0" xr9:uid="{24D68255-20BD-4549-8802-3318555AAB27}"/>
  </tableStyles>
  <colors>
    <mruColors>
      <color rgb="FFFF7C80"/>
      <color rgb="FFFF0000"/>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736225060180272E-2"/>
          <c:y val="0.22234196573683845"/>
          <c:w val="0.94117826665363591"/>
          <c:h val="0.73964987535635496"/>
        </c:manualLayout>
      </c:layout>
      <c:barChart>
        <c:barDir val="bar"/>
        <c:grouping val="stacked"/>
        <c:varyColors val="0"/>
        <c:ser>
          <c:idx val="0"/>
          <c:order val="0"/>
          <c:tx>
            <c:strRef>
              <c:f>Projects!$D$7</c:f>
              <c:strCache>
                <c:ptCount val="1"/>
                <c:pt idx="0">
                  <c:v>Start</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1"/>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Projects!$B$8:$B$17</c:f>
              <c:strCache>
                <c:ptCount val="10"/>
                <c:pt idx="0">
                  <c:v>Project 1</c:v>
                </c:pt>
                <c:pt idx="1">
                  <c:v>Project 2</c:v>
                </c:pt>
                <c:pt idx="2">
                  <c:v>Project 3</c:v>
                </c:pt>
                <c:pt idx="3">
                  <c:v>Project 4</c:v>
                </c:pt>
                <c:pt idx="4">
                  <c:v>Project 5</c:v>
                </c:pt>
                <c:pt idx="5">
                  <c:v>Project 6</c:v>
                </c:pt>
                <c:pt idx="6">
                  <c:v>Project 7</c:v>
                </c:pt>
                <c:pt idx="7">
                  <c:v>Project 8</c:v>
                </c:pt>
                <c:pt idx="8">
                  <c:v>Project 9</c:v>
                </c:pt>
                <c:pt idx="9">
                  <c:v>Project 10</c:v>
                </c:pt>
              </c:strCache>
            </c:strRef>
          </c:cat>
          <c:val>
            <c:numRef>
              <c:f>Projects!$D$8:$D$17</c:f>
              <c:numCache>
                <c:formatCode>[$-409]d\-mmm\-yy;@</c:formatCode>
                <c:ptCount val="10"/>
                <c:pt idx="0">
                  <c:v>44197</c:v>
                </c:pt>
                <c:pt idx="1">
                  <c:v>44207</c:v>
                </c:pt>
                <c:pt idx="2">
                  <c:v>44217</c:v>
                </c:pt>
                <c:pt idx="3">
                  <c:v>44227</c:v>
                </c:pt>
                <c:pt idx="4">
                  <c:v>44237</c:v>
                </c:pt>
                <c:pt idx="5">
                  <c:v>44247</c:v>
                </c:pt>
                <c:pt idx="6">
                  <c:v>44257</c:v>
                </c:pt>
                <c:pt idx="7">
                  <c:v>44267</c:v>
                </c:pt>
                <c:pt idx="8">
                  <c:v>44277</c:v>
                </c:pt>
                <c:pt idx="9">
                  <c:v>44287</c:v>
                </c:pt>
              </c:numCache>
            </c:numRef>
          </c:val>
          <c:extLst>
            <c:ext xmlns:c16="http://schemas.microsoft.com/office/drawing/2014/chart" uri="{C3380CC4-5D6E-409C-BE32-E72D297353CC}">
              <c16:uniqueId val="{00000000-D086-49A3-852E-2C1473DFE5F9}"/>
            </c:ext>
          </c:extLst>
        </c:ser>
        <c:ser>
          <c:idx val="1"/>
          <c:order val="1"/>
          <c:tx>
            <c:strRef>
              <c:f>Projects!$F$7</c:f>
              <c:strCache>
                <c:ptCount val="1"/>
                <c:pt idx="0">
                  <c:v>Duration</c:v>
                </c:pt>
              </c:strCache>
            </c:strRef>
          </c:tx>
          <c:spPr>
            <a:gradFill>
              <a:gsLst>
                <a:gs pos="100000">
                  <a:srgbClr val="00B0F0"/>
                </a:gs>
                <a:gs pos="0">
                  <a:srgbClr val="92D050"/>
                </a:gs>
              </a:gsLst>
              <a:lin ang="0" scaled="0"/>
            </a:gradFill>
            <a:ln>
              <a:noFill/>
            </a:ln>
            <a:effectLst/>
          </c:spPr>
          <c:invertIfNegative val="0"/>
          <c:val>
            <c:numRef>
              <c:f>Projects!$F$8:$F$17</c:f>
              <c:numCache>
                <c:formatCode>General</c:formatCode>
                <c:ptCount val="10"/>
                <c:pt idx="0">
                  <c:v>10</c:v>
                </c:pt>
                <c:pt idx="1">
                  <c:v>10</c:v>
                </c:pt>
                <c:pt idx="2">
                  <c:v>10</c:v>
                </c:pt>
                <c:pt idx="3">
                  <c:v>10</c:v>
                </c:pt>
                <c:pt idx="4">
                  <c:v>10</c:v>
                </c:pt>
                <c:pt idx="5">
                  <c:v>10</c:v>
                </c:pt>
                <c:pt idx="6">
                  <c:v>10</c:v>
                </c:pt>
                <c:pt idx="7">
                  <c:v>10</c:v>
                </c:pt>
                <c:pt idx="8">
                  <c:v>10</c:v>
                </c:pt>
                <c:pt idx="9">
                  <c:v>19</c:v>
                </c:pt>
              </c:numCache>
            </c:numRef>
          </c:val>
          <c:extLst>
            <c:ext xmlns:c16="http://schemas.microsoft.com/office/drawing/2014/chart" uri="{C3380CC4-5D6E-409C-BE32-E72D297353CC}">
              <c16:uniqueId val="{00000002-D086-49A3-852E-2C1473DFE5F9}"/>
            </c:ext>
          </c:extLst>
        </c:ser>
        <c:dLbls>
          <c:showLegendKey val="0"/>
          <c:showVal val="0"/>
          <c:showCatName val="0"/>
          <c:showSerName val="0"/>
          <c:showPercent val="0"/>
          <c:showBubbleSize val="0"/>
        </c:dLbls>
        <c:gapWidth val="15"/>
        <c:overlap val="100"/>
        <c:axId val="1139981311"/>
        <c:axId val="1139997951"/>
      </c:barChart>
      <c:catAx>
        <c:axId val="1139981311"/>
        <c:scaling>
          <c:orientation val="maxMin"/>
        </c:scaling>
        <c:delete val="1"/>
        <c:axPos val="l"/>
        <c:numFmt formatCode="General" sourceLinked="1"/>
        <c:majorTickMark val="none"/>
        <c:minorTickMark val="none"/>
        <c:tickLblPos val="nextTo"/>
        <c:crossAx val="1139997951"/>
        <c:crosses val="autoZero"/>
        <c:auto val="1"/>
        <c:lblAlgn val="ctr"/>
        <c:lblOffset val="100"/>
        <c:noMultiLvlLbl val="0"/>
      </c:catAx>
      <c:valAx>
        <c:axId val="1139997951"/>
        <c:scaling>
          <c:orientation val="minMax"/>
        </c:scaling>
        <c:delete val="0"/>
        <c:axPos val="t"/>
        <c:majorGridlines>
          <c:spPr>
            <a:ln w="9525" cap="flat" cmpd="sng" algn="ctr">
              <a:solidFill>
                <a:schemeClr val="tx1">
                  <a:lumMod val="15000"/>
                  <a:lumOff val="85000"/>
                </a:schemeClr>
              </a:solidFill>
              <a:round/>
            </a:ln>
            <a:effectLst/>
          </c:spPr>
        </c:majorGridlines>
        <c:numFmt formatCode="[$-409]d\-mmm\-yy;@" sourceLinked="1"/>
        <c:majorTickMark val="none"/>
        <c:minorTickMark val="none"/>
        <c:tickLblPos val="low"/>
        <c:spPr>
          <a:noFill/>
          <a:ln>
            <a:noFill/>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1399813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analysistabs.com/?ref=fxlrt" TargetMode="External"/><Relationship Id="rId7" Type="http://schemas.openxmlformats.org/officeDocument/2006/relationships/hyperlink" Target="#'Data Sheet'!A1"/><Relationship Id="rId2" Type="http://schemas.openxmlformats.org/officeDocument/2006/relationships/hyperlink" Target="https://analysistabs.com/blog/?ref=fxlrt" TargetMode="External"/><Relationship Id="rId1" Type="http://schemas.openxmlformats.org/officeDocument/2006/relationships/hyperlink" Target="https://analysistabs.org/premium/?ref=fxlrt" TargetMode="External"/><Relationship Id="rId6" Type="http://schemas.openxmlformats.org/officeDocument/2006/relationships/hyperlink" Target="#'Advanced Project Plan Template'!A1"/><Relationship Id="rId5" Type="http://schemas.openxmlformats.org/officeDocument/2006/relationships/hyperlink" Target="#'Resource Summary'!A1"/><Relationship Id="rId4" Type="http://schemas.openxmlformats.org/officeDocument/2006/relationships/hyperlink" Target="#Projects!A1"/></Relationships>
</file>

<file path=xl/drawings/_rels/drawing2.xml.rels><?xml version="1.0" encoding="UTF-8" standalone="yes"?>
<Relationships xmlns="http://schemas.openxmlformats.org/package/2006/relationships"><Relationship Id="rId3" Type="http://schemas.openxmlformats.org/officeDocument/2006/relationships/hyperlink" Target="#Projects!A1"/><Relationship Id="rId2" Type="http://schemas.openxmlformats.org/officeDocument/2006/relationships/hyperlink" Target="#'Resource Summary'!B7"/><Relationship Id="rId1" Type="http://schemas.openxmlformats.org/officeDocument/2006/relationships/hyperlink" Target="#'Data Sheet'!A1"/><Relationship Id="rId4" Type="http://schemas.openxmlformats.org/officeDocument/2006/relationships/hyperlink" Target="#Index!A1"/></Relationships>
</file>

<file path=xl/drawings/_rels/drawing3.xml.rels><?xml version="1.0" encoding="UTF-8" standalone="yes"?>
<Relationships xmlns="http://schemas.openxmlformats.org/package/2006/relationships"><Relationship Id="rId3" Type="http://schemas.openxmlformats.org/officeDocument/2006/relationships/hyperlink" Target="#'Data Sheet'!A1"/><Relationship Id="rId2" Type="http://schemas.openxmlformats.org/officeDocument/2006/relationships/chart" Target="../charts/chart1.xml"/><Relationship Id="rId1" Type="http://schemas.openxmlformats.org/officeDocument/2006/relationships/hyperlink" Target="#Projects!B8"/><Relationship Id="rId5" Type="http://schemas.openxmlformats.org/officeDocument/2006/relationships/hyperlink" Target="#Index!A1"/><Relationship Id="rId4" Type="http://schemas.openxmlformats.org/officeDocument/2006/relationships/hyperlink" Target="#'Resource Summary'!A1"/></Relationships>
</file>

<file path=xl/drawings/_rels/drawing4.xml.rels><?xml version="1.0" encoding="UTF-8" standalone="yes"?>
<Relationships xmlns="http://schemas.openxmlformats.org/package/2006/relationships"><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3" Type="http://schemas.openxmlformats.org/officeDocument/2006/relationships/hyperlink" Target="#Index!A1"/><Relationship Id="rId7" Type="http://schemas.openxmlformats.org/officeDocument/2006/relationships/hyperlink" Target="https://analysistabs.org/all/project-management-templates/ultimate-excel-resource-management-template/?ref=fxlrt" TargetMode="External"/><Relationship Id="rId2" Type="http://schemas.openxmlformats.org/officeDocument/2006/relationships/hyperlink" Target="https://analysistabs.org/premium/?ref=fxlrt"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emf"/><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209551</xdr:colOff>
      <xdr:row>25</xdr:row>
      <xdr:rowOff>447675</xdr:rowOff>
    </xdr:from>
    <xdr:to>
      <xdr:col>4</xdr:col>
      <xdr:colOff>276225</xdr:colOff>
      <xdr:row>26</xdr:row>
      <xdr:rowOff>47625</xdr:rowOff>
    </xdr:to>
    <xdr:sp macro="" textlink="">
      <xdr:nvSpPr>
        <xdr:cNvPr id="2" name="Rounded Rectangle 1">
          <a:hlinkClick xmlns:r="http://schemas.openxmlformats.org/officeDocument/2006/relationships" r:id="rId1" tooltip="View more powerfull templates"/>
          <a:extLst>
            <a:ext uri="{FF2B5EF4-FFF2-40B4-BE49-F238E27FC236}">
              <a16:creationId xmlns:a16="http://schemas.microsoft.com/office/drawing/2014/main" id="{00AAACFB-2728-4B2D-AD98-79618A97899F}"/>
            </a:ext>
          </a:extLst>
        </xdr:cNvPr>
        <xdr:cNvSpPr/>
      </xdr:nvSpPr>
      <xdr:spPr>
        <a:xfrm>
          <a:off x="952501" y="4762500"/>
          <a:ext cx="1590674" cy="47625"/>
        </a:xfrm>
        <a:prstGeom prst="roundRect">
          <a:avLst>
            <a:gd name="adj" fmla="val 6794"/>
          </a:avLst>
        </a:prstGeom>
        <a:solidFill>
          <a:schemeClr val="bg1">
            <a:lumMod val="85000"/>
          </a:schemeClr>
        </a:solidFill>
        <a:ln>
          <a:solidFill>
            <a:schemeClr val="accent6">
              <a:lumMod val="20000"/>
              <a:lumOff val="80000"/>
            </a:schemeClr>
          </a:solidFill>
        </a:ln>
        <a:scene3d>
          <a:camera prst="orthographicFront"/>
          <a:lightRig rig="threePt" dir="t"/>
        </a:scene3d>
        <a:sp3d>
          <a:bevelT w="63500" h="4445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i="0">
              <a:solidFill>
                <a:schemeClr val="accent6"/>
              </a:solidFill>
              <a:effectLst/>
              <a:latin typeface="+mn-lt"/>
              <a:ea typeface="+mn-ea"/>
              <a:cs typeface="+mn-cs"/>
            </a:rPr>
            <a:t>Premium Templates</a:t>
          </a:r>
        </a:p>
      </xdr:txBody>
    </xdr:sp>
    <xdr:clientData/>
  </xdr:twoCellAnchor>
  <xdr:twoCellAnchor>
    <xdr:from>
      <xdr:col>4</xdr:col>
      <xdr:colOff>638176</xdr:colOff>
      <xdr:row>25</xdr:row>
      <xdr:rowOff>438150</xdr:rowOff>
    </xdr:from>
    <xdr:to>
      <xdr:col>7</xdr:col>
      <xdr:colOff>142876</xdr:colOff>
      <xdr:row>26</xdr:row>
      <xdr:rowOff>38100</xdr:rowOff>
    </xdr:to>
    <xdr:sp macro="" textlink="">
      <xdr:nvSpPr>
        <xdr:cNvPr id="3" name="Rounded Rectangle 2">
          <a:hlinkClick xmlns:r="http://schemas.openxmlformats.org/officeDocument/2006/relationships" r:id="rId2" tooltip="Visit our Blog to learn Excel, VBA"/>
          <a:extLst>
            <a:ext uri="{FF2B5EF4-FFF2-40B4-BE49-F238E27FC236}">
              <a16:creationId xmlns:a16="http://schemas.microsoft.com/office/drawing/2014/main" id="{79602742-00DD-4A7D-B069-F95D07A0AF25}"/>
            </a:ext>
          </a:extLst>
        </xdr:cNvPr>
        <xdr:cNvSpPr/>
      </xdr:nvSpPr>
      <xdr:spPr>
        <a:xfrm>
          <a:off x="2905126" y="4762500"/>
          <a:ext cx="1485900" cy="38100"/>
        </a:xfrm>
        <a:prstGeom prst="roundRect">
          <a:avLst>
            <a:gd name="adj" fmla="val 6794"/>
          </a:avLst>
        </a:prstGeom>
        <a:solidFill>
          <a:schemeClr val="bg1">
            <a:lumMod val="85000"/>
          </a:schemeClr>
        </a:solidFill>
        <a:ln>
          <a:solidFill>
            <a:schemeClr val="accent6">
              <a:lumMod val="20000"/>
              <a:lumOff val="80000"/>
            </a:schemeClr>
          </a:solidFill>
        </a:ln>
        <a:scene3d>
          <a:camera prst="orthographicFront"/>
          <a:lightRig rig="threePt" dir="t"/>
        </a:scene3d>
        <a:sp3d>
          <a:bevelT w="63500" h="4445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i="0">
              <a:solidFill>
                <a:schemeClr val="accent6"/>
              </a:solidFill>
              <a:effectLst/>
              <a:latin typeface="+mn-lt"/>
              <a:ea typeface="+mn-ea"/>
              <a:cs typeface="+mn-cs"/>
            </a:rPr>
            <a:t>Visit Our BLOG</a:t>
          </a:r>
        </a:p>
      </xdr:txBody>
    </xdr:sp>
    <xdr:clientData/>
  </xdr:twoCellAnchor>
  <xdr:twoCellAnchor>
    <xdr:from>
      <xdr:col>7</xdr:col>
      <xdr:colOff>542925</xdr:colOff>
      <xdr:row>25</xdr:row>
      <xdr:rowOff>447675</xdr:rowOff>
    </xdr:from>
    <xdr:to>
      <xdr:col>10</xdr:col>
      <xdr:colOff>352425</xdr:colOff>
      <xdr:row>26</xdr:row>
      <xdr:rowOff>47625</xdr:rowOff>
    </xdr:to>
    <xdr:sp macro="" textlink="">
      <xdr:nvSpPr>
        <xdr:cNvPr id="4" name="Rounded Rectangle 3">
          <a:hlinkClick xmlns:r="http://schemas.openxmlformats.org/officeDocument/2006/relationships" r:id="rId3" tooltip="Visit analysistabs.com"/>
          <a:extLst>
            <a:ext uri="{FF2B5EF4-FFF2-40B4-BE49-F238E27FC236}">
              <a16:creationId xmlns:a16="http://schemas.microsoft.com/office/drawing/2014/main" id="{2B1A24FF-75A1-4210-8623-8F0F3F132A6A}"/>
            </a:ext>
          </a:extLst>
        </xdr:cNvPr>
        <xdr:cNvSpPr/>
      </xdr:nvSpPr>
      <xdr:spPr>
        <a:xfrm>
          <a:off x="4791075" y="4762500"/>
          <a:ext cx="1638300" cy="47625"/>
        </a:xfrm>
        <a:prstGeom prst="roundRect">
          <a:avLst>
            <a:gd name="adj" fmla="val 6794"/>
          </a:avLst>
        </a:prstGeom>
        <a:solidFill>
          <a:schemeClr val="bg1">
            <a:lumMod val="85000"/>
          </a:schemeClr>
        </a:solidFill>
        <a:ln>
          <a:solidFill>
            <a:schemeClr val="accent6">
              <a:lumMod val="20000"/>
              <a:lumOff val="80000"/>
            </a:schemeClr>
          </a:solidFill>
        </a:ln>
        <a:scene3d>
          <a:camera prst="orthographicFront"/>
          <a:lightRig rig="threePt" dir="t"/>
        </a:scene3d>
        <a:sp3d>
          <a:bevelT w="63500" h="4445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i="0">
              <a:solidFill>
                <a:schemeClr val="accent6"/>
              </a:solidFill>
              <a:effectLst/>
              <a:latin typeface="+mn-lt"/>
              <a:ea typeface="+mn-ea"/>
              <a:cs typeface="+mn-cs"/>
            </a:rPr>
            <a:t>ANALYSISTABS.COM</a:t>
          </a:r>
        </a:p>
      </xdr:txBody>
    </xdr:sp>
    <xdr:clientData/>
  </xdr:twoCellAnchor>
  <xdr:twoCellAnchor>
    <xdr:from>
      <xdr:col>4</xdr:col>
      <xdr:colOff>666751</xdr:colOff>
      <xdr:row>2</xdr:row>
      <xdr:rowOff>219075</xdr:rowOff>
    </xdr:from>
    <xdr:to>
      <xdr:col>7</xdr:col>
      <xdr:colOff>514351</xdr:colOff>
      <xdr:row>2</xdr:row>
      <xdr:rowOff>584835</xdr:rowOff>
    </xdr:to>
    <xdr:sp macro="" textlink="">
      <xdr:nvSpPr>
        <xdr:cNvPr id="6" name="Rounded Rectangle 6">
          <a:hlinkClick xmlns:r="http://schemas.openxmlformats.org/officeDocument/2006/relationships" r:id="rId4" tooltip="Goto Project Entry Sheet"/>
          <a:extLst>
            <a:ext uri="{FF2B5EF4-FFF2-40B4-BE49-F238E27FC236}">
              <a16:creationId xmlns:a16="http://schemas.microsoft.com/office/drawing/2014/main" id="{997AB7CE-8CF6-4946-89B2-79BE1C681E6E}"/>
            </a:ext>
          </a:extLst>
        </xdr:cNvPr>
        <xdr:cNvSpPr/>
      </xdr:nvSpPr>
      <xdr:spPr>
        <a:xfrm>
          <a:off x="2933701" y="904875"/>
          <a:ext cx="1828800" cy="365760"/>
        </a:xfrm>
        <a:prstGeom prst="roundRect">
          <a:avLst>
            <a:gd name="adj" fmla="val 6794"/>
          </a:avLst>
        </a:prstGeom>
        <a:solidFill>
          <a:schemeClr val="accent1">
            <a:lumMod val="20000"/>
            <a:lumOff val="80000"/>
          </a:schemeClr>
        </a:solidFill>
        <a:ln>
          <a:noFill/>
        </a:ln>
        <a:scene3d>
          <a:camera prst="orthographicFront"/>
          <a:lightRig rig="threePt" dir="t"/>
        </a:scene3d>
        <a:sp3d>
          <a:bevelT w="38100" h="38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i="0">
              <a:solidFill>
                <a:schemeClr val="tx2"/>
              </a:solidFill>
              <a:effectLst/>
              <a:latin typeface="+mn-lt"/>
              <a:ea typeface="+mn-ea"/>
              <a:cs typeface="+mn-cs"/>
            </a:rPr>
            <a:t>Project Entry</a:t>
          </a:r>
          <a:r>
            <a:rPr lang="en-US" sz="1200" b="1" i="0">
              <a:solidFill>
                <a:schemeClr val="tx2"/>
              </a:solidFill>
              <a:effectLst/>
              <a:latin typeface="Webdings" panose="05030102010509060703" pitchFamily="18" charset="2"/>
              <a:ea typeface="+mn-ea"/>
              <a:cs typeface="+mn-cs"/>
            </a:rPr>
            <a:t>4</a:t>
          </a:r>
        </a:p>
      </xdr:txBody>
    </xdr:sp>
    <xdr:clientData/>
  </xdr:twoCellAnchor>
  <xdr:twoCellAnchor>
    <xdr:from>
      <xdr:col>1</xdr:col>
      <xdr:colOff>419101</xdr:colOff>
      <xdr:row>2</xdr:row>
      <xdr:rowOff>219075</xdr:rowOff>
    </xdr:from>
    <xdr:to>
      <xdr:col>4</xdr:col>
      <xdr:colOff>114301</xdr:colOff>
      <xdr:row>2</xdr:row>
      <xdr:rowOff>584835</xdr:rowOff>
    </xdr:to>
    <xdr:sp macro="" textlink="">
      <xdr:nvSpPr>
        <xdr:cNvPr id="8" name="Rounded Rectangle 4">
          <a:hlinkClick xmlns:r="http://schemas.openxmlformats.org/officeDocument/2006/relationships" r:id="rId5" tooltip="Goto Resource Entry Sheet"/>
          <a:extLst>
            <a:ext uri="{FF2B5EF4-FFF2-40B4-BE49-F238E27FC236}">
              <a16:creationId xmlns:a16="http://schemas.microsoft.com/office/drawing/2014/main" id="{2819235D-ADC0-4B84-9005-93C0CD229F5D}"/>
            </a:ext>
          </a:extLst>
        </xdr:cNvPr>
        <xdr:cNvSpPr/>
      </xdr:nvSpPr>
      <xdr:spPr>
        <a:xfrm>
          <a:off x="552451" y="904875"/>
          <a:ext cx="1828800" cy="365760"/>
        </a:xfrm>
        <a:prstGeom prst="roundRect">
          <a:avLst>
            <a:gd name="adj" fmla="val 6794"/>
          </a:avLst>
        </a:prstGeom>
        <a:solidFill>
          <a:schemeClr val="accent1">
            <a:lumMod val="20000"/>
            <a:lumOff val="80000"/>
          </a:schemeClr>
        </a:solidFill>
        <a:ln>
          <a:noFill/>
        </a:ln>
        <a:scene3d>
          <a:camera prst="orthographicFront"/>
          <a:lightRig rig="threePt" dir="t"/>
        </a:scene3d>
        <a:sp3d>
          <a:bevelT w="38100" h="38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i="0">
              <a:solidFill>
                <a:schemeClr val="tx2"/>
              </a:solidFill>
              <a:effectLst/>
              <a:latin typeface="+mn-lt"/>
              <a:ea typeface="+mn-ea"/>
              <a:cs typeface="+mn-cs"/>
            </a:rPr>
            <a:t>Resource</a:t>
          </a:r>
          <a:r>
            <a:rPr lang="en-US" sz="1200" b="1" i="0" baseline="0">
              <a:solidFill>
                <a:schemeClr val="tx2"/>
              </a:solidFill>
              <a:effectLst/>
              <a:latin typeface="+mn-lt"/>
              <a:ea typeface="+mn-ea"/>
              <a:cs typeface="+mn-cs"/>
            </a:rPr>
            <a:t> Entry</a:t>
          </a:r>
          <a:r>
            <a:rPr lang="en-US" sz="1200" b="1" i="0">
              <a:solidFill>
                <a:schemeClr val="tx2"/>
              </a:solidFill>
              <a:effectLst/>
              <a:latin typeface="+mn-lt"/>
              <a:ea typeface="+mn-ea"/>
              <a:cs typeface="+mn-cs"/>
            </a:rPr>
            <a:t> </a:t>
          </a:r>
          <a:r>
            <a:rPr lang="en-US" sz="1200" b="1" i="0">
              <a:solidFill>
                <a:schemeClr val="tx2"/>
              </a:solidFill>
              <a:effectLst/>
              <a:latin typeface="Webdings" panose="05030102010509060703" pitchFamily="18" charset="2"/>
              <a:ea typeface="+mn-ea"/>
              <a:cs typeface="+mn-cs"/>
            </a:rPr>
            <a:t>4</a:t>
          </a:r>
        </a:p>
      </xdr:txBody>
    </xdr:sp>
    <xdr:clientData/>
  </xdr:twoCellAnchor>
  <xdr:twoCellAnchor>
    <xdr:from>
      <xdr:col>9</xdr:col>
      <xdr:colOff>38099</xdr:colOff>
      <xdr:row>0</xdr:row>
      <xdr:rowOff>133350</xdr:rowOff>
    </xdr:from>
    <xdr:to>
      <xdr:col>11</xdr:col>
      <xdr:colOff>647699</xdr:colOff>
      <xdr:row>1</xdr:row>
      <xdr:rowOff>171450</xdr:rowOff>
    </xdr:to>
    <xdr:sp macro="" textlink="">
      <xdr:nvSpPr>
        <xdr:cNvPr id="9" name="Rounded Rectangle 8">
          <a:hlinkClick xmlns:r="http://schemas.openxmlformats.org/officeDocument/2006/relationships" r:id="rId6" tooltip="Goto Data Sheet"/>
          <a:extLst>
            <a:ext uri="{FF2B5EF4-FFF2-40B4-BE49-F238E27FC236}">
              <a16:creationId xmlns:a16="http://schemas.microsoft.com/office/drawing/2014/main" id="{E28633F0-5D25-4AFF-B119-0FE5EAF58349}"/>
            </a:ext>
          </a:extLst>
        </xdr:cNvPr>
        <xdr:cNvSpPr/>
      </xdr:nvSpPr>
      <xdr:spPr>
        <a:xfrm>
          <a:off x="5505449" y="133350"/>
          <a:ext cx="1828800" cy="381000"/>
        </a:xfrm>
        <a:prstGeom prst="roundRect">
          <a:avLst>
            <a:gd name="adj" fmla="val 6794"/>
          </a:avLst>
        </a:prstGeom>
        <a:solidFill>
          <a:schemeClr val="accent1">
            <a:lumMod val="60000"/>
            <a:lumOff val="40000"/>
          </a:schemeClr>
        </a:solidFill>
        <a:ln>
          <a:noFill/>
        </a:ln>
        <a:scene3d>
          <a:camera prst="orthographicFront"/>
          <a:lightRig rig="threePt" dir="t"/>
        </a:scene3d>
        <a:sp3d>
          <a:bevelT w="38100" h="38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i="0">
              <a:solidFill>
                <a:schemeClr val="bg1"/>
              </a:solidFill>
              <a:effectLst/>
              <a:latin typeface="+mn-lt"/>
              <a:ea typeface="+mn-ea"/>
              <a:cs typeface="+mn-cs"/>
            </a:rPr>
            <a:t>Advanced Templates </a:t>
          </a:r>
          <a:r>
            <a:rPr lang="en-US" sz="1200" b="1" i="0">
              <a:solidFill>
                <a:schemeClr val="bg1"/>
              </a:solidFill>
              <a:effectLst/>
              <a:latin typeface="Webdings" panose="05030102010509060703" pitchFamily="18" charset="2"/>
              <a:ea typeface="+mn-ea"/>
              <a:cs typeface="+mn-cs"/>
            </a:rPr>
            <a:t>4</a:t>
          </a:r>
        </a:p>
      </xdr:txBody>
    </xdr:sp>
    <xdr:clientData/>
  </xdr:twoCellAnchor>
  <xdr:twoCellAnchor>
    <xdr:from>
      <xdr:col>8</xdr:col>
      <xdr:colOff>457201</xdr:colOff>
      <xdr:row>2</xdr:row>
      <xdr:rowOff>219075</xdr:rowOff>
    </xdr:from>
    <xdr:to>
      <xdr:col>11</xdr:col>
      <xdr:colOff>457201</xdr:colOff>
      <xdr:row>2</xdr:row>
      <xdr:rowOff>584835</xdr:rowOff>
    </xdr:to>
    <xdr:sp macro="" textlink="">
      <xdr:nvSpPr>
        <xdr:cNvPr id="10" name="Rounded Rectangle 6">
          <a:hlinkClick xmlns:r="http://schemas.openxmlformats.org/officeDocument/2006/relationships" r:id="rId7" tooltip="Goto Tasks Entry Sheet"/>
          <a:extLst>
            <a:ext uri="{FF2B5EF4-FFF2-40B4-BE49-F238E27FC236}">
              <a16:creationId xmlns:a16="http://schemas.microsoft.com/office/drawing/2014/main" id="{832CB854-3CAD-43E2-911E-77A3690B862F}"/>
            </a:ext>
          </a:extLst>
        </xdr:cNvPr>
        <xdr:cNvSpPr/>
      </xdr:nvSpPr>
      <xdr:spPr>
        <a:xfrm>
          <a:off x="5314951" y="904875"/>
          <a:ext cx="1828800" cy="365760"/>
        </a:xfrm>
        <a:prstGeom prst="roundRect">
          <a:avLst>
            <a:gd name="adj" fmla="val 6794"/>
          </a:avLst>
        </a:prstGeom>
        <a:solidFill>
          <a:schemeClr val="accent1">
            <a:lumMod val="20000"/>
            <a:lumOff val="80000"/>
          </a:schemeClr>
        </a:solidFill>
        <a:ln>
          <a:noFill/>
        </a:ln>
        <a:scene3d>
          <a:camera prst="orthographicFront"/>
          <a:lightRig rig="threePt" dir="t"/>
        </a:scene3d>
        <a:sp3d>
          <a:bevelT w="38100" h="38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i="0">
              <a:solidFill>
                <a:schemeClr val="tx2"/>
              </a:solidFill>
              <a:effectLst/>
              <a:latin typeface="+mn-lt"/>
              <a:ea typeface="+mn-ea"/>
              <a:cs typeface="+mn-cs"/>
            </a:rPr>
            <a:t>Task Entry </a:t>
          </a:r>
          <a:r>
            <a:rPr lang="en-US" sz="1200" b="1" i="0">
              <a:solidFill>
                <a:schemeClr val="tx2"/>
              </a:solidFill>
              <a:effectLst/>
              <a:latin typeface="Webdings" panose="05030102010509060703" pitchFamily="18" charset="2"/>
              <a:ea typeface="+mn-ea"/>
              <a:cs typeface="+mn-cs"/>
            </a:rPr>
            <a:t>4</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30</xdr:col>
      <xdr:colOff>145677</xdr:colOff>
      <xdr:row>0</xdr:row>
      <xdr:rowOff>112059</xdr:rowOff>
    </xdr:from>
    <xdr:to>
      <xdr:col>34</xdr:col>
      <xdr:colOff>549088</xdr:colOff>
      <xdr:row>0</xdr:row>
      <xdr:rowOff>477819</xdr:rowOff>
    </xdr:to>
    <xdr:sp macro="" textlink="">
      <xdr:nvSpPr>
        <xdr:cNvPr id="2" name="Rounded Rectangle 1">
          <a:hlinkClick xmlns:r="http://schemas.openxmlformats.org/officeDocument/2006/relationships" r:id="rId1" tooltip="Goto Data Sheet"/>
          <a:extLst>
            <a:ext uri="{FF2B5EF4-FFF2-40B4-BE49-F238E27FC236}">
              <a16:creationId xmlns:a16="http://schemas.microsoft.com/office/drawing/2014/main" id="{00000000-0008-0000-0100-000002000000}"/>
            </a:ext>
          </a:extLst>
        </xdr:cNvPr>
        <xdr:cNvSpPr/>
      </xdr:nvSpPr>
      <xdr:spPr>
        <a:xfrm>
          <a:off x="12113559" y="112059"/>
          <a:ext cx="1658470" cy="365760"/>
        </a:xfrm>
        <a:prstGeom prst="roundRect">
          <a:avLst>
            <a:gd name="adj" fmla="val 6794"/>
          </a:avLst>
        </a:prstGeom>
        <a:solidFill>
          <a:schemeClr val="bg2">
            <a:lumMod val="75000"/>
          </a:schemeClr>
        </a:solidFill>
        <a:ln>
          <a:noFill/>
        </a:ln>
        <a:scene3d>
          <a:camera prst="orthographicFront"/>
          <a:lightRig rig="threePt" dir="t"/>
        </a:scene3d>
        <a:sp3d>
          <a:bevelT w="63500" h="4445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i="0">
              <a:solidFill>
                <a:schemeClr val="tx2"/>
              </a:solidFill>
              <a:effectLst/>
              <a:latin typeface="+mn-lt"/>
              <a:ea typeface="+mn-ea"/>
              <a:cs typeface="+mn-cs"/>
            </a:rPr>
            <a:t>Data Entry </a:t>
          </a:r>
          <a:r>
            <a:rPr lang="en-US" sz="1200" b="1" i="0">
              <a:solidFill>
                <a:schemeClr val="tx2"/>
              </a:solidFill>
              <a:effectLst/>
              <a:latin typeface="Webdings" panose="05030102010509060703" pitchFamily="18" charset="2"/>
              <a:ea typeface="+mn-ea"/>
              <a:cs typeface="+mn-cs"/>
            </a:rPr>
            <a:t>4</a:t>
          </a:r>
        </a:p>
      </xdr:txBody>
    </xdr:sp>
    <xdr:clientData/>
  </xdr:twoCellAnchor>
  <xdr:twoCellAnchor editAs="oneCell">
    <xdr:from>
      <xdr:col>1</xdr:col>
      <xdr:colOff>44823</xdr:colOff>
      <xdr:row>3</xdr:row>
      <xdr:rowOff>369795</xdr:rowOff>
    </xdr:from>
    <xdr:to>
      <xdr:col>1</xdr:col>
      <xdr:colOff>319143</xdr:colOff>
      <xdr:row>4</xdr:row>
      <xdr:rowOff>162262</xdr:rowOff>
    </xdr:to>
    <xdr:sp macro="" textlink="">
      <xdr:nvSpPr>
        <xdr:cNvPr id="3" name="Oval 2">
          <a:hlinkClick xmlns:r="http://schemas.openxmlformats.org/officeDocument/2006/relationships" r:id="rId2" tooltip="Enter Resource Names"/>
          <a:extLst>
            <a:ext uri="{FF2B5EF4-FFF2-40B4-BE49-F238E27FC236}">
              <a16:creationId xmlns:a16="http://schemas.microsoft.com/office/drawing/2014/main" id="{827FAD44-12AF-4368-803C-301F2EC3508F}"/>
            </a:ext>
          </a:extLst>
        </xdr:cNvPr>
        <xdr:cNvSpPr>
          <a:spLocks noChangeAspect="1"/>
        </xdr:cNvSpPr>
      </xdr:nvSpPr>
      <xdr:spPr>
        <a:xfrm>
          <a:off x="649941" y="1456766"/>
          <a:ext cx="274320" cy="274320"/>
        </a:xfrm>
        <a:prstGeom prst="ellipse">
          <a:avLst/>
        </a:prstGeom>
        <a:solidFill>
          <a:schemeClr val="accent1">
            <a:lumMod val="20000"/>
            <a:lumOff val="80000"/>
          </a:schemeClr>
        </a:solidFill>
        <a:ln>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2000" b="1">
              <a:solidFill>
                <a:schemeClr val="accent1"/>
              </a:solidFill>
              <a:latin typeface="+mn-lt"/>
              <a:cs typeface="Aharoni" panose="02010803020104030203" pitchFamily="2" charset="-79"/>
            </a:rPr>
            <a:t>i</a:t>
          </a:r>
        </a:p>
      </xdr:txBody>
    </xdr:sp>
    <xdr:clientData/>
  </xdr:twoCellAnchor>
  <xdr:twoCellAnchor>
    <xdr:from>
      <xdr:col>24</xdr:col>
      <xdr:colOff>212912</xdr:colOff>
      <xdr:row>0</xdr:row>
      <xdr:rowOff>134471</xdr:rowOff>
    </xdr:from>
    <xdr:to>
      <xdr:col>29</xdr:col>
      <xdr:colOff>302558</xdr:colOff>
      <xdr:row>0</xdr:row>
      <xdr:rowOff>500231</xdr:rowOff>
    </xdr:to>
    <xdr:sp macro="" textlink="">
      <xdr:nvSpPr>
        <xdr:cNvPr id="4" name="Rounded Rectangle 1">
          <a:hlinkClick xmlns:r="http://schemas.openxmlformats.org/officeDocument/2006/relationships" r:id="rId3" tooltip="Goto Projects Sheets"/>
          <a:extLst>
            <a:ext uri="{FF2B5EF4-FFF2-40B4-BE49-F238E27FC236}">
              <a16:creationId xmlns:a16="http://schemas.microsoft.com/office/drawing/2014/main" id="{1C180FB6-D3BE-442F-BB3B-C2E97EEC9C3A}"/>
            </a:ext>
          </a:extLst>
        </xdr:cNvPr>
        <xdr:cNvSpPr/>
      </xdr:nvSpPr>
      <xdr:spPr>
        <a:xfrm>
          <a:off x="10298206" y="134471"/>
          <a:ext cx="1658470" cy="365760"/>
        </a:xfrm>
        <a:prstGeom prst="roundRect">
          <a:avLst>
            <a:gd name="adj" fmla="val 6794"/>
          </a:avLst>
        </a:prstGeom>
        <a:solidFill>
          <a:schemeClr val="bg2">
            <a:lumMod val="75000"/>
          </a:schemeClr>
        </a:solidFill>
        <a:ln>
          <a:noFill/>
        </a:ln>
        <a:scene3d>
          <a:camera prst="orthographicFront"/>
          <a:lightRig rig="threePt" dir="t"/>
        </a:scene3d>
        <a:sp3d>
          <a:bevelT w="63500" h="4445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i="0">
              <a:solidFill>
                <a:schemeClr val="tx2"/>
              </a:solidFill>
              <a:effectLst/>
              <a:latin typeface="+mn-lt"/>
              <a:ea typeface="+mn-ea"/>
              <a:cs typeface="+mn-cs"/>
            </a:rPr>
            <a:t>Project Entry </a:t>
          </a:r>
          <a:r>
            <a:rPr lang="en-US" sz="1200" b="1" i="0">
              <a:solidFill>
                <a:schemeClr val="tx2"/>
              </a:solidFill>
              <a:effectLst/>
              <a:latin typeface="Webdings" panose="05030102010509060703" pitchFamily="18" charset="2"/>
              <a:ea typeface="+mn-ea"/>
              <a:cs typeface="+mn-cs"/>
            </a:rPr>
            <a:t>4</a:t>
          </a:r>
        </a:p>
      </xdr:txBody>
    </xdr:sp>
    <xdr:clientData/>
  </xdr:twoCellAnchor>
  <xdr:twoCellAnchor editAs="oneCell">
    <xdr:from>
      <xdr:col>0</xdr:col>
      <xdr:colOff>168088</xdr:colOff>
      <xdr:row>0</xdr:row>
      <xdr:rowOff>112059</xdr:rowOff>
    </xdr:from>
    <xdr:to>
      <xdr:col>0</xdr:col>
      <xdr:colOff>544045</xdr:colOff>
      <xdr:row>0</xdr:row>
      <xdr:rowOff>488016</xdr:rowOff>
    </xdr:to>
    <xdr:sp macro="" textlink="">
      <xdr:nvSpPr>
        <xdr:cNvPr id="5" name="Rectangle: Rounded Corners 4">
          <a:hlinkClick xmlns:r="http://schemas.openxmlformats.org/officeDocument/2006/relationships" r:id="rId4" tooltip="Goto Index"/>
          <a:extLst>
            <a:ext uri="{FF2B5EF4-FFF2-40B4-BE49-F238E27FC236}">
              <a16:creationId xmlns:a16="http://schemas.microsoft.com/office/drawing/2014/main" id="{C036806C-38FD-484B-B8E9-4B7B3BADE16C}"/>
            </a:ext>
          </a:extLst>
        </xdr:cNvPr>
        <xdr:cNvSpPr>
          <a:spLocks noChangeAspect="1"/>
        </xdr:cNvSpPr>
      </xdr:nvSpPr>
      <xdr:spPr>
        <a:xfrm>
          <a:off x="168088" y="112059"/>
          <a:ext cx="375957" cy="375957"/>
        </a:xfrm>
        <a:prstGeom prst="roundRect">
          <a:avLst/>
        </a:prstGeom>
        <a:solidFill>
          <a:schemeClr val="accent1">
            <a:lumMod val="20000"/>
            <a:lumOff val="80000"/>
          </a:schemeClr>
        </a:solidFill>
        <a:ln>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2000" b="1">
              <a:solidFill>
                <a:schemeClr val="accent1"/>
              </a:solidFill>
              <a:latin typeface="Webdings" panose="05030102010509060703" pitchFamily="18" charset="2"/>
              <a:cs typeface="Aharoni" panose="02010803020104030203" pitchFamily="2" charset="-79"/>
            </a:rPr>
            <a:t>H</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586067</xdr:colOff>
      <xdr:row>3</xdr:row>
      <xdr:rowOff>285190</xdr:rowOff>
    </xdr:from>
    <xdr:to>
      <xdr:col>1</xdr:col>
      <xdr:colOff>255269</xdr:colOff>
      <xdr:row>4</xdr:row>
      <xdr:rowOff>268157</xdr:rowOff>
    </xdr:to>
    <xdr:sp macro="" textlink="">
      <xdr:nvSpPr>
        <xdr:cNvPr id="2" name="Oval 1">
          <a:hlinkClick xmlns:r="http://schemas.openxmlformats.org/officeDocument/2006/relationships" r:id="rId1" tooltip="Enter Your Projects Here"/>
          <a:extLst>
            <a:ext uri="{FF2B5EF4-FFF2-40B4-BE49-F238E27FC236}">
              <a16:creationId xmlns:a16="http://schemas.microsoft.com/office/drawing/2014/main" id="{FBBBEA8C-EF52-42FE-BF90-BEC9A656DEB6}"/>
            </a:ext>
          </a:extLst>
        </xdr:cNvPr>
        <xdr:cNvSpPr>
          <a:spLocks noChangeAspect="1"/>
        </xdr:cNvSpPr>
      </xdr:nvSpPr>
      <xdr:spPr>
        <a:xfrm>
          <a:off x="586067" y="1159249"/>
          <a:ext cx="274320" cy="274320"/>
        </a:xfrm>
        <a:prstGeom prst="ellipse">
          <a:avLst/>
        </a:prstGeom>
        <a:solidFill>
          <a:schemeClr val="accent1">
            <a:lumMod val="20000"/>
            <a:lumOff val="80000"/>
          </a:schemeClr>
        </a:solidFill>
        <a:ln>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2000" b="1">
              <a:solidFill>
                <a:schemeClr val="accent1"/>
              </a:solidFill>
              <a:latin typeface="+mn-lt"/>
              <a:cs typeface="Aharoni" panose="02010803020104030203" pitchFamily="2" charset="-79"/>
            </a:rPr>
            <a:t>i</a:t>
          </a:r>
        </a:p>
      </xdr:txBody>
    </xdr:sp>
    <xdr:clientData/>
  </xdr:twoCellAnchor>
  <xdr:twoCellAnchor>
    <xdr:from>
      <xdr:col>6</xdr:col>
      <xdr:colOff>235323</xdr:colOff>
      <xdr:row>3</xdr:row>
      <xdr:rowOff>156882</xdr:rowOff>
    </xdr:from>
    <xdr:to>
      <xdr:col>19</xdr:col>
      <xdr:colOff>523875</xdr:colOff>
      <xdr:row>17</xdr:row>
      <xdr:rowOff>78441</xdr:rowOff>
    </xdr:to>
    <xdr:graphicFrame macro="">
      <xdr:nvGraphicFramePr>
        <xdr:cNvPr id="6" name="Chart 5">
          <a:extLst>
            <a:ext uri="{FF2B5EF4-FFF2-40B4-BE49-F238E27FC236}">
              <a16:creationId xmlns:a16="http://schemas.microsoft.com/office/drawing/2014/main" id="{CDFACE16-2253-468B-BB1A-C84967796B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481852</xdr:colOff>
      <xdr:row>0</xdr:row>
      <xdr:rowOff>156883</xdr:rowOff>
    </xdr:from>
    <xdr:to>
      <xdr:col>19</xdr:col>
      <xdr:colOff>324969</xdr:colOff>
      <xdr:row>1</xdr:row>
      <xdr:rowOff>231290</xdr:rowOff>
    </xdr:to>
    <xdr:sp macro="" textlink="">
      <xdr:nvSpPr>
        <xdr:cNvPr id="4" name="Rounded Rectangle 1">
          <a:hlinkClick xmlns:r="http://schemas.openxmlformats.org/officeDocument/2006/relationships" r:id="rId3" tooltip="Goto Data Sheet"/>
          <a:extLst>
            <a:ext uri="{FF2B5EF4-FFF2-40B4-BE49-F238E27FC236}">
              <a16:creationId xmlns:a16="http://schemas.microsoft.com/office/drawing/2014/main" id="{FC0A8CD1-B2D3-44EA-BB11-14FD0C22BFA4}"/>
            </a:ext>
          </a:extLst>
        </xdr:cNvPr>
        <xdr:cNvSpPr/>
      </xdr:nvSpPr>
      <xdr:spPr>
        <a:xfrm>
          <a:off x="13525499" y="156883"/>
          <a:ext cx="1658470" cy="365760"/>
        </a:xfrm>
        <a:prstGeom prst="roundRect">
          <a:avLst>
            <a:gd name="adj" fmla="val 6794"/>
          </a:avLst>
        </a:prstGeom>
        <a:solidFill>
          <a:schemeClr val="bg2">
            <a:lumMod val="75000"/>
          </a:schemeClr>
        </a:solidFill>
        <a:ln>
          <a:noFill/>
        </a:ln>
        <a:scene3d>
          <a:camera prst="orthographicFront"/>
          <a:lightRig rig="threePt" dir="t"/>
        </a:scene3d>
        <a:sp3d>
          <a:bevelT w="63500" h="4445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i="0">
              <a:solidFill>
                <a:schemeClr val="tx2"/>
              </a:solidFill>
              <a:effectLst/>
              <a:latin typeface="+mn-lt"/>
              <a:ea typeface="+mn-ea"/>
              <a:cs typeface="+mn-cs"/>
            </a:rPr>
            <a:t>Data Entry </a:t>
          </a:r>
          <a:r>
            <a:rPr lang="en-US" sz="1200" b="1" i="0">
              <a:solidFill>
                <a:schemeClr val="tx2"/>
              </a:solidFill>
              <a:effectLst/>
              <a:latin typeface="Webdings" panose="05030102010509060703" pitchFamily="18" charset="2"/>
              <a:ea typeface="+mn-ea"/>
              <a:cs typeface="+mn-cs"/>
            </a:rPr>
            <a:t>4</a:t>
          </a:r>
        </a:p>
      </xdr:txBody>
    </xdr:sp>
    <xdr:clientData/>
  </xdr:twoCellAnchor>
  <xdr:twoCellAnchor>
    <xdr:from>
      <xdr:col>1</xdr:col>
      <xdr:colOff>62752</xdr:colOff>
      <xdr:row>0</xdr:row>
      <xdr:rowOff>129989</xdr:rowOff>
    </xdr:from>
    <xdr:to>
      <xdr:col>1</xdr:col>
      <xdr:colOff>1721222</xdr:colOff>
      <xdr:row>1</xdr:row>
      <xdr:rowOff>204396</xdr:rowOff>
    </xdr:to>
    <xdr:sp macro="" textlink="">
      <xdr:nvSpPr>
        <xdr:cNvPr id="5" name="Rounded Rectangle 1">
          <a:hlinkClick xmlns:r="http://schemas.openxmlformats.org/officeDocument/2006/relationships" r:id="rId4" tooltip="Goto Resource Sheet"/>
          <a:extLst>
            <a:ext uri="{FF2B5EF4-FFF2-40B4-BE49-F238E27FC236}">
              <a16:creationId xmlns:a16="http://schemas.microsoft.com/office/drawing/2014/main" id="{B50DCFBB-D9D7-4B80-B27C-9987457D6AEC}"/>
            </a:ext>
          </a:extLst>
        </xdr:cNvPr>
        <xdr:cNvSpPr/>
      </xdr:nvSpPr>
      <xdr:spPr>
        <a:xfrm>
          <a:off x="667870" y="129989"/>
          <a:ext cx="1658470" cy="365760"/>
        </a:xfrm>
        <a:prstGeom prst="roundRect">
          <a:avLst>
            <a:gd name="adj" fmla="val 6794"/>
          </a:avLst>
        </a:prstGeom>
        <a:solidFill>
          <a:schemeClr val="bg2">
            <a:lumMod val="75000"/>
          </a:schemeClr>
        </a:solidFill>
        <a:ln>
          <a:noFill/>
        </a:ln>
        <a:scene3d>
          <a:camera prst="orthographicFront"/>
          <a:lightRig rig="threePt" dir="t"/>
        </a:scene3d>
        <a:sp3d>
          <a:bevelT w="63500" h="4445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i="0">
              <a:solidFill>
                <a:schemeClr val="tx2"/>
              </a:solidFill>
              <a:effectLst/>
              <a:latin typeface="Webdings" panose="05030102010509060703" pitchFamily="18" charset="2"/>
              <a:ea typeface="+mn-ea"/>
              <a:cs typeface="+mn-cs"/>
            </a:rPr>
            <a:t>3</a:t>
          </a:r>
          <a:r>
            <a:rPr lang="en-US" sz="1200" b="1" i="0">
              <a:solidFill>
                <a:schemeClr val="tx2"/>
              </a:solidFill>
              <a:effectLst/>
              <a:latin typeface="+mn-lt"/>
              <a:ea typeface="+mn-ea"/>
              <a:cs typeface="+mn-cs"/>
            </a:rPr>
            <a:t>  Resource Entry</a:t>
          </a:r>
          <a:endParaRPr lang="en-US" sz="1200" b="1" i="0">
            <a:solidFill>
              <a:schemeClr val="tx2"/>
            </a:solidFill>
            <a:effectLst/>
            <a:latin typeface="Webdings" panose="05030102010509060703" pitchFamily="18" charset="2"/>
            <a:ea typeface="+mn-ea"/>
            <a:cs typeface="+mn-cs"/>
          </a:endParaRPr>
        </a:p>
      </xdr:txBody>
    </xdr:sp>
    <xdr:clientData/>
  </xdr:twoCellAnchor>
  <xdr:twoCellAnchor editAs="oneCell">
    <xdr:from>
      <xdr:col>0</xdr:col>
      <xdr:colOff>93007</xdr:colOff>
      <xdr:row>0</xdr:row>
      <xdr:rowOff>139512</xdr:rowOff>
    </xdr:from>
    <xdr:to>
      <xdr:col>0</xdr:col>
      <xdr:colOff>468964</xdr:colOff>
      <xdr:row>1</xdr:row>
      <xdr:rowOff>224116</xdr:rowOff>
    </xdr:to>
    <xdr:sp macro="" textlink="">
      <xdr:nvSpPr>
        <xdr:cNvPr id="7" name="Rectangle: Rounded Corners 6">
          <a:hlinkClick xmlns:r="http://schemas.openxmlformats.org/officeDocument/2006/relationships" r:id="rId5" tooltip="Goto Index"/>
          <a:extLst>
            <a:ext uri="{FF2B5EF4-FFF2-40B4-BE49-F238E27FC236}">
              <a16:creationId xmlns:a16="http://schemas.microsoft.com/office/drawing/2014/main" id="{1AA7BBDC-2A18-42E2-82B8-1A7103BBAE74}"/>
            </a:ext>
          </a:extLst>
        </xdr:cNvPr>
        <xdr:cNvSpPr>
          <a:spLocks noChangeAspect="1"/>
        </xdr:cNvSpPr>
      </xdr:nvSpPr>
      <xdr:spPr>
        <a:xfrm>
          <a:off x="93007" y="139512"/>
          <a:ext cx="375957" cy="375957"/>
        </a:xfrm>
        <a:prstGeom prst="roundRect">
          <a:avLst/>
        </a:prstGeom>
        <a:solidFill>
          <a:schemeClr val="accent1">
            <a:lumMod val="20000"/>
            <a:lumOff val="80000"/>
          </a:schemeClr>
        </a:solidFill>
        <a:ln>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2000" b="1">
              <a:solidFill>
                <a:schemeClr val="accent1"/>
              </a:solidFill>
              <a:latin typeface="Webdings" panose="05030102010509060703" pitchFamily="18" charset="2"/>
              <a:cs typeface="Aharoni" panose="02010803020104030203" pitchFamily="2" charset="-79"/>
            </a:rPr>
            <a:t>H</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47625</xdr:colOff>
      <xdr:row>0</xdr:row>
      <xdr:rowOff>76200</xdr:rowOff>
    </xdr:from>
    <xdr:ext cx="375957" cy="375957"/>
    <xdr:sp macro="" textlink="">
      <xdr:nvSpPr>
        <xdr:cNvPr id="3" name="Rectangle: Rounded Corners 2">
          <a:hlinkClick xmlns:r="http://schemas.openxmlformats.org/officeDocument/2006/relationships" r:id="rId1" tooltip="Goto Index"/>
          <a:extLst>
            <a:ext uri="{FF2B5EF4-FFF2-40B4-BE49-F238E27FC236}">
              <a16:creationId xmlns:a16="http://schemas.microsoft.com/office/drawing/2014/main" id="{CE2DB376-2810-4A87-A3E3-72F3A22F4196}"/>
            </a:ext>
          </a:extLst>
        </xdr:cNvPr>
        <xdr:cNvSpPr>
          <a:spLocks noChangeAspect="1"/>
        </xdr:cNvSpPr>
      </xdr:nvSpPr>
      <xdr:spPr>
        <a:xfrm>
          <a:off x="657225" y="76200"/>
          <a:ext cx="375957" cy="375957"/>
        </a:xfrm>
        <a:prstGeom prst="roundRect">
          <a:avLst/>
        </a:prstGeom>
        <a:solidFill>
          <a:schemeClr val="accent1">
            <a:lumMod val="20000"/>
            <a:lumOff val="80000"/>
          </a:schemeClr>
        </a:solidFill>
        <a:ln>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2000" b="1">
              <a:solidFill>
                <a:schemeClr val="accent1"/>
              </a:solidFill>
              <a:latin typeface="Webdings" panose="05030102010509060703" pitchFamily="18" charset="2"/>
              <a:cs typeface="Aharoni" panose="02010803020104030203" pitchFamily="2" charset="-79"/>
            </a:rPr>
            <a:t>H</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0</xdr:colOff>
      <xdr:row>96</xdr:row>
      <xdr:rowOff>133350</xdr:rowOff>
    </xdr:from>
    <xdr:to>
      <xdr:col>17</xdr:col>
      <xdr:colOff>0</xdr:colOff>
      <xdr:row>126</xdr:row>
      <xdr:rowOff>11206</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257735" y="9467850"/>
          <a:ext cx="9681883" cy="5592856"/>
        </a:xfrm>
        <a:prstGeom prst="rect">
          <a:avLst/>
        </a:prstGeom>
        <a:blipFill>
          <a:blip xmlns:r="http://schemas.openxmlformats.org/officeDocument/2006/relationships" r:embed="rId1"/>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nl-NL"/>
        </a:p>
      </xdr:txBody>
    </xdr:sp>
    <xdr:clientData/>
  </xdr:twoCellAnchor>
  <xdr:twoCellAnchor>
    <xdr:from>
      <xdr:col>2</xdr:col>
      <xdr:colOff>504824</xdr:colOff>
      <xdr:row>0</xdr:row>
      <xdr:rowOff>76200</xdr:rowOff>
    </xdr:from>
    <xdr:to>
      <xdr:col>13</xdr:col>
      <xdr:colOff>76199</xdr:colOff>
      <xdr:row>5</xdr:row>
      <xdr:rowOff>19049</xdr:rowOff>
    </xdr:to>
    <xdr:sp macro="" textlink="">
      <xdr:nvSpPr>
        <xdr:cNvPr id="4" name="Rectangle 3">
          <a:extLst>
            <a:ext uri="{FF2B5EF4-FFF2-40B4-BE49-F238E27FC236}">
              <a16:creationId xmlns:a16="http://schemas.microsoft.com/office/drawing/2014/main" id="{00000000-0008-0000-0300-000004000000}"/>
            </a:ext>
          </a:extLst>
        </xdr:cNvPr>
        <xdr:cNvSpPr/>
      </xdr:nvSpPr>
      <xdr:spPr>
        <a:xfrm>
          <a:off x="1371599" y="76200"/>
          <a:ext cx="6276975" cy="8953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1" i="0">
              <a:solidFill>
                <a:schemeClr val="accent6"/>
              </a:solidFill>
              <a:effectLst/>
              <a:latin typeface="Bahnschrift" panose="020B0502040204020203" pitchFamily="34" charset="0"/>
              <a:ea typeface="+mn-ea"/>
              <a:cs typeface="+mn-cs"/>
            </a:rPr>
            <a:t>Ultimate Resource Plan  - Advanced Excel Template</a:t>
          </a:r>
        </a:p>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accent1">
                  <a:lumMod val="60000"/>
                  <a:lumOff val="40000"/>
                </a:schemeClr>
              </a:solidFill>
              <a:effectLst/>
              <a:latin typeface="Bahnschrift" panose="020B0502040204020203" pitchFamily="34" charset="0"/>
              <a:ea typeface="+mn-ea"/>
              <a:cs typeface="+mn-cs"/>
            </a:rPr>
            <a:t>Our Most Powerful Resource Planning Template</a:t>
          </a:r>
          <a:endParaRPr lang="nl-NL" sz="1050" b="1">
            <a:solidFill>
              <a:schemeClr val="accent1">
                <a:lumMod val="60000"/>
                <a:lumOff val="40000"/>
              </a:schemeClr>
            </a:solidFill>
            <a:latin typeface="Bahnschrift" panose="020B0502040204020203" pitchFamily="34" charset="0"/>
          </a:endParaRPr>
        </a:p>
      </xdr:txBody>
    </xdr:sp>
    <xdr:clientData/>
  </xdr:twoCellAnchor>
  <xdr:twoCellAnchor>
    <xdr:from>
      <xdr:col>1</xdr:col>
      <xdr:colOff>285750</xdr:colOff>
      <xdr:row>92</xdr:row>
      <xdr:rowOff>19050</xdr:rowOff>
    </xdr:from>
    <xdr:to>
      <xdr:col>11</xdr:col>
      <xdr:colOff>161925</xdr:colOff>
      <xdr:row>96</xdr:row>
      <xdr:rowOff>19050</xdr:rowOff>
    </xdr:to>
    <xdr:sp macro="" textlink="">
      <xdr:nvSpPr>
        <xdr:cNvPr id="6" name="Rectangle 5">
          <a:extLst>
            <a:ext uri="{FF2B5EF4-FFF2-40B4-BE49-F238E27FC236}">
              <a16:creationId xmlns:a16="http://schemas.microsoft.com/office/drawing/2014/main" id="{00000000-0008-0000-0300-000006000000}"/>
            </a:ext>
          </a:extLst>
        </xdr:cNvPr>
        <xdr:cNvSpPr/>
      </xdr:nvSpPr>
      <xdr:spPr>
        <a:xfrm>
          <a:off x="542925" y="16211550"/>
          <a:ext cx="5972175" cy="762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1" i="0">
              <a:solidFill>
                <a:schemeClr val="accent2"/>
              </a:solidFill>
              <a:effectLst/>
              <a:latin typeface="Bell Gothic Std Black" pitchFamily="34" charset="0"/>
              <a:ea typeface="+mn-ea"/>
              <a:cs typeface="+mn-cs"/>
            </a:rPr>
            <a:t>Our Most Popular Project Management </a:t>
          </a:r>
          <a:r>
            <a:rPr lang="nl-NL" sz="2000" b="1" i="0" baseline="0">
              <a:solidFill>
                <a:schemeClr val="accent2"/>
              </a:solidFill>
              <a:effectLst/>
              <a:latin typeface="Bell Gothic Std Black" pitchFamily="34" charset="0"/>
              <a:ea typeface="+mn-ea"/>
              <a:cs typeface="+mn-cs"/>
            </a:rPr>
            <a:t>Templates </a:t>
          </a:r>
          <a:endParaRPr lang="nl-NL" sz="2000" b="1" i="0">
            <a:solidFill>
              <a:schemeClr val="accent2"/>
            </a:solidFill>
            <a:effectLst/>
            <a:latin typeface="Bell Gothic Std Black" pitchFamily="34" charset="0"/>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nl-NL" sz="1400" b="0" i="0">
              <a:solidFill>
                <a:schemeClr val="accent1">
                  <a:lumMod val="60000"/>
                  <a:lumOff val="40000"/>
                </a:schemeClr>
              </a:solidFill>
              <a:effectLst/>
              <a:latin typeface="Bell Gothic Std Black" pitchFamily="34" charset="0"/>
              <a:ea typeface="+mn-ea"/>
              <a:cs typeface="+mn-cs"/>
            </a:rPr>
            <a:t>Excel Templates</a:t>
          </a:r>
          <a:r>
            <a:rPr lang="nl-NL" sz="1400" b="0" i="0" baseline="0">
              <a:solidFill>
                <a:schemeClr val="accent1">
                  <a:lumMod val="60000"/>
                  <a:lumOff val="40000"/>
                </a:schemeClr>
              </a:solidFill>
              <a:effectLst/>
              <a:latin typeface="Bell Gothic Std Black" pitchFamily="34" charset="0"/>
              <a:ea typeface="+mn-ea"/>
              <a:cs typeface="+mn-cs"/>
            </a:rPr>
            <a:t> |</a:t>
          </a:r>
          <a:r>
            <a:rPr lang="nl-NL" sz="1400" b="0" i="0">
              <a:solidFill>
                <a:schemeClr val="accent1">
                  <a:lumMod val="60000"/>
                  <a:lumOff val="40000"/>
                </a:schemeClr>
              </a:solidFill>
              <a:effectLst/>
              <a:latin typeface="Bell Gothic Std Black" pitchFamily="34" charset="0"/>
              <a:ea typeface="+mn-ea"/>
              <a:cs typeface="+mn-cs"/>
            </a:rPr>
            <a:t> PowerPoint</a:t>
          </a:r>
          <a:r>
            <a:rPr lang="nl-NL" sz="1400" b="0" i="0" baseline="0">
              <a:solidFill>
                <a:schemeClr val="accent1">
                  <a:lumMod val="60000"/>
                  <a:lumOff val="40000"/>
                </a:schemeClr>
              </a:solidFill>
              <a:effectLst/>
              <a:latin typeface="Bell Gothic Std Black" pitchFamily="34" charset="0"/>
              <a:ea typeface="+mn-ea"/>
              <a:cs typeface="+mn-cs"/>
            </a:rPr>
            <a:t> Templates | MS Word Templates</a:t>
          </a:r>
          <a:endParaRPr lang="nl-NL" sz="1050">
            <a:solidFill>
              <a:schemeClr val="accent1">
                <a:lumMod val="60000"/>
                <a:lumOff val="40000"/>
              </a:schemeClr>
            </a:solidFill>
            <a:latin typeface="Bell Gothic Std Black" pitchFamily="34" charset="0"/>
          </a:endParaRPr>
        </a:p>
      </xdr:txBody>
    </xdr:sp>
    <xdr:clientData/>
  </xdr:twoCellAnchor>
  <xdr:twoCellAnchor>
    <xdr:from>
      <xdr:col>11</xdr:col>
      <xdr:colOff>495300</xdr:colOff>
      <xdr:row>92</xdr:row>
      <xdr:rowOff>171450</xdr:rowOff>
    </xdr:from>
    <xdr:to>
      <xdr:col>15</xdr:col>
      <xdr:colOff>447675</xdr:colOff>
      <xdr:row>95</xdr:row>
      <xdr:rowOff>47625</xdr:rowOff>
    </xdr:to>
    <xdr:sp macro="" textlink="">
      <xdr:nvSpPr>
        <xdr:cNvPr id="7" name="Rectangle 6">
          <a:hlinkClick xmlns:r="http://schemas.openxmlformats.org/officeDocument/2006/relationships" r:id="rId2" tooltip="Analysistabs Project Management Templates"/>
          <a:extLst>
            <a:ext uri="{FF2B5EF4-FFF2-40B4-BE49-F238E27FC236}">
              <a16:creationId xmlns:a16="http://schemas.microsoft.com/office/drawing/2014/main" id="{00000000-0008-0000-0300-000007000000}"/>
            </a:ext>
          </a:extLst>
        </xdr:cNvPr>
        <xdr:cNvSpPr/>
      </xdr:nvSpPr>
      <xdr:spPr>
        <a:xfrm>
          <a:off x="6848475" y="16363950"/>
          <a:ext cx="2390775" cy="447675"/>
        </a:xfrm>
        <a:prstGeom prst="rect">
          <a:avLst/>
        </a:prstGeom>
        <a:ln/>
        <a:scene3d>
          <a:camera prst="orthographicFront"/>
          <a:lightRig rig="threePt" dir="t"/>
        </a:scene3d>
        <a:sp3d>
          <a:bevelT w="63500" h="4445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mn-lt"/>
              <a:ea typeface="+mn-ea"/>
              <a:cs typeface="+mn-cs"/>
            </a:rPr>
            <a:t>Browse All Templates</a:t>
          </a:r>
          <a:r>
            <a:rPr lang="nl-NL" sz="1600" b="1" i="0">
              <a:solidFill>
                <a:schemeClr val="bg1"/>
              </a:solidFill>
              <a:effectLst/>
              <a:latin typeface="Webdings" panose="05030102010509060703" pitchFamily="18" charset="2"/>
              <a:ea typeface="+mn-ea"/>
              <a:cs typeface="+mn-cs"/>
            </a:rPr>
            <a:t>4</a:t>
          </a:r>
          <a:endParaRPr lang="nl-NL" sz="900">
            <a:solidFill>
              <a:schemeClr val="bg1"/>
            </a:solidFill>
            <a:latin typeface="Webdings" panose="05030102010509060703" pitchFamily="18" charset="2"/>
          </a:endParaRPr>
        </a:p>
      </xdr:txBody>
    </xdr:sp>
    <xdr:clientData/>
  </xdr:twoCellAnchor>
  <xdr:twoCellAnchor editAs="oneCell">
    <xdr:from>
      <xdr:col>1</xdr:col>
      <xdr:colOff>133350</xdr:colOff>
      <xdr:row>1</xdr:row>
      <xdr:rowOff>145396</xdr:rowOff>
    </xdr:from>
    <xdr:to>
      <xdr:col>1</xdr:col>
      <xdr:colOff>509307</xdr:colOff>
      <xdr:row>3</xdr:row>
      <xdr:rowOff>140353</xdr:rowOff>
    </xdr:to>
    <xdr:sp macro="" textlink="">
      <xdr:nvSpPr>
        <xdr:cNvPr id="9" name="Rectangle: Rounded Corners 8">
          <a:hlinkClick xmlns:r="http://schemas.openxmlformats.org/officeDocument/2006/relationships" r:id="rId3" tooltip="Goto Index"/>
          <a:extLst>
            <a:ext uri="{FF2B5EF4-FFF2-40B4-BE49-F238E27FC236}">
              <a16:creationId xmlns:a16="http://schemas.microsoft.com/office/drawing/2014/main" id="{E3BC6445-1CF8-401A-B4E1-947AD41D8434}"/>
            </a:ext>
          </a:extLst>
        </xdr:cNvPr>
        <xdr:cNvSpPr>
          <a:spLocks noChangeAspect="1"/>
        </xdr:cNvSpPr>
      </xdr:nvSpPr>
      <xdr:spPr>
        <a:xfrm>
          <a:off x="390525" y="335896"/>
          <a:ext cx="375957" cy="375957"/>
        </a:xfrm>
        <a:prstGeom prst="roundRect">
          <a:avLst/>
        </a:prstGeom>
        <a:solidFill>
          <a:schemeClr val="accent1">
            <a:lumMod val="20000"/>
            <a:lumOff val="80000"/>
          </a:schemeClr>
        </a:solidFill>
        <a:ln>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2000" b="1">
              <a:solidFill>
                <a:schemeClr val="accent1"/>
              </a:solidFill>
              <a:latin typeface="Webdings" panose="05030102010509060703" pitchFamily="18" charset="2"/>
              <a:cs typeface="Aharoni" panose="02010803020104030203" pitchFamily="2" charset="-79"/>
            </a:rPr>
            <a:t>H</a:t>
          </a:r>
        </a:p>
      </xdr:txBody>
    </xdr:sp>
    <xdr:clientData/>
  </xdr:twoCellAnchor>
  <xdr:twoCellAnchor editAs="oneCell">
    <xdr:from>
      <xdr:col>1</xdr:col>
      <xdr:colOff>34736</xdr:colOff>
      <xdr:row>40</xdr:row>
      <xdr:rowOff>110172</xdr:rowOff>
    </xdr:from>
    <xdr:to>
      <xdr:col>16</xdr:col>
      <xdr:colOff>599499</xdr:colOff>
      <xdr:row>66</xdr:row>
      <xdr:rowOff>173182</xdr:rowOff>
    </xdr:to>
    <xdr:pic>
      <xdr:nvPicPr>
        <xdr:cNvPr id="10" name="Picture 9" descr="Resource Management Template – Advanced">
          <a:extLst>
            <a:ext uri="{FF2B5EF4-FFF2-40B4-BE49-F238E27FC236}">
              <a16:creationId xmlns:a16="http://schemas.microsoft.com/office/drawing/2014/main" id="{9A0D3F56-FD52-4C6D-93B1-9A3B23C3FA2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4509" y="7730172"/>
          <a:ext cx="9656808" cy="5016010"/>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37016</xdr:colOff>
      <xdr:row>6</xdr:row>
      <xdr:rowOff>106320</xdr:rowOff>
    </xdr:from>
    <xdr:to>
      <xdr:col>17</xdr:col>
      <xdr:colOff>27492</xdr:colOff>
      <xdr:row>39</xdr:row>
      <xdr:rowOff>174199</xdr:rowOff>
    </xdr:to>
    <xdr:pic>
      <xdr:nvPicPr>
        <xdr:cNvPr id="11" name="Picture 10">
          <a:extLst>
            <a:ext uri="{FF2B5EF4-FFF2-40B4-BE49-F238E27FC236}">
              <a16:creationId xmlns:a16="http://schemas.microsoft.com/office/drawing/2014/main" id="{68926A02-5B78-4A19-A4CB-A6657B5F7382}"/>
            </a:ext>
          </a:extLst>
        </xdr:cNvPr>
        <xdr:cNvPicPr>
          <a:picLocks noChangeAspect="1"/>
        </xdr:cNvPicPr>
      </xdr:nvPicPr>
      <xdr:blipFill rotWithShape="1">
        <a:blip xmlns:r="http://schemas.openxmlformats.org/officeDocument/2006/relationships" r:embed="rId5"/>
        <a:srcRect l="4571" t="4074" r="4693" b="6111"/>
        <a:stretch/>
      </xdr:blipFill>
      <xdr:spPr>
        <a:xfrm>
          <a:off x="296789" y="1249320"/>
          <a:ext cx="9688658" cy="6354379"/>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63235</xdr:colOff>
      <xdr:row>67</xdr:row>
      <xdr:rowOff>173842</xdr:rowOff>
    </xdr:from>
    <xdr:to>
      <xdr:col>17</xdr:col>
      <xdr:colOff>45842</xdr:colOff>
      <xdr:row>88</xdr:row>
      <xdr:rowOff>153825</xdr:rowOff>
    </xdr:to>
    <xdr:pic>
      <xdr:nvPicPr>
        <xdr:cNvPr id="12" name="Picture 11">
          <a:extLst>
            <a:ext uri="{FF2B5EF4-FFF2-40B4-BE49-F238E27FC236}">
              <a16:creationId xmlns:a16="http://schemas.microsoft.com/office/drawing/2014/main" id="{207A37ED-FE19-4503-B453-EEF649399A05}"/>
            </a:ext>
          </a:extLst>
        </xdr:cNvPr>
        <xdr:cNvPicPr>
          <a:picLocks noChangeAspect="1"/>
        </xdr:cNvPicPr>
      </xdr:nvPicPr>
      <xdr:blipFill rotWithShape="1">
        <a:blip xmlns:r="http://schemas.openxmlformats.org/officeDocument/2006/relationships" r:embed="rId6"/>
        <a:srcRect r="839"/>
        <a:stretch/>
      </xdr:blipFill>
      <xdr:spPr>
        <a:xfrm>
          <a:off x="323008" y="12937342"/>
          <a:ext cx="9680789" cy="3980483"/>
        </a:xfrm>
        <a:prstGeom prst="rect">
          <a:avLst/>
        </a:prstGeom>
        <a:solidFill>
          <a:schemeClr val="bg1"/>
        </a:solidFill>
        <a:ln>
          <a:noFill/>
        </a:ln>
        <a:effectLst>
          <a:outerShdw blurRad="190500" algn="tl" rotWithShape="0">
            <a:srgbClr val="000000">
              <a:alpha val="70000"/>
            </a:srgbClr>
          </a:outerShdw>
        </a:effectLst>
      </xdr:spPr>
    </xdr:pic>
    <xdr:clientData/>
  </xdr:twoCellAnchor>
  <xdr:twoCellAnchor>
    <xdr:from>
      <xdr:col>13</xdr:col>
      <xdr:colOff>161925</xdr:colOff>
      <xdr:row>1</xdr:row>
      <xdr:rowOff>114299</xdr:rowOff>
    </xdr:from>
    <xdr:to>
      <xdr:col>15</xdr:col>
      <xdr:colOff>457199</xdr:colOff>
      <xdr:row>3</xdr:row>
      <xdr:rowOff>171449</xdr:rowOff>
    </xdr:to>
    <xdr:sp macro="" textlink="">
      <xdr:nvSpPr>
        <xdr:cNvPr id="5" name="Rectangle: Rounded Corners 4">
          <a:hlinkClick xmlns:r="http://schemas.openxmlformats.org/officeDocument/2006/relationships" r:id="rId7" tooltip="Ultimate Resource Plan Advanced Excel Template"/>
          <a:extLst>
            <a:ext uri="{FF2B5EF4-FFF2-40B4-BE49-F238E27FC236}">
              <a16:creationId xmlns:a16="http://schemas.microsoft.com/office/drawing/2014/main" id="{00000000-0008-0000-0300-000005000000}"/>
            </a:ext>
          </a:extLst>
        </xdr:cNvPr>
        <xdr:cNvSpPr/>
      </xdr:nvSpPr>
      <xdr:spPr>
        <a:xfrm>
          <a:off x="7734300" y="304799"/>
          <a:ext cx="1514474" cy="438150"/>
        </a:xfrm>
        <a:prstGeom prst="roundRect">
          <a:avLst>
            <a:gd name="adj" fmla="val 17391"/>
          </a:avLst>
        </a:prstGeom>
        <a:solidFill>
          <a:schemeClr val="accent1">
            <a:lumMod val="40000"/>
            <a:lumOff val="60000"/>
          </a:schemeClr>
        </a:solidFill>
        <a:ln>
          <a:solidFill>
            <a:schemeClr val="accent1">
              <a:lumMod val="20000"/>
              <a:lumOff val="80000"/>
            </a:schemeClr>
          </a:solidFill>
        </a:ln>
        <a:scene3d>
          <a:camera prst="orthographicFront"/>
          <a:lightRig rig="threePt" dir="t"/>
        </a:scene3d>
        <a:sp3d>
          <a:bevelT w="38100" h="38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400" b="0" i="0">
              <a:solidFill>
                <a:schemeClr val="accent1"/>
              </a:solidFill>
              <a:effectLst/>
              <a:latin typeface="+mn-lt"/>
              <a:ea typeface="+mn-ea"/>
              <a:cs typeface="+mn-cs"/>
            </a:rPr>
            <a:t>View Details |</a:t>
          </a:r>
          <a:r>
            <a:rPr lang="nl-NL" sz="1400" b="0" i="0">
              <a:solidFill>
                <a:schemeClr val="accent1"/>
              </a:solidFill>
              <a:effectLst/>
              <a:latin typeface="Webdings" panose="05030102010509060703" pitchFamily="18" charset="2"/>
              <a:ea typeface="+mn-ea"/>
              <a:cs typeface="+mn-cs"/>
            </a:rPr>
            <a:t>4</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haskara/Downloads/ANALYSISTABS-Multiple-Project-Tracking-Template-Excel%20(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Plan"/>
      <sheetName val="Projects Summary"/>
      <sheetName val="Data Sheet"/>
      <sheetName val="Advanced Project Plan Template"/>
    </sheetNames>
    <sheetDataSet>
      <sheetData sheetId="0"/>
      <sheetData sheetId="1">
        <row r="3">
          <cell r="B3" t="str">
            <v>All Projects</v>
          </cell>
        </row>
        <row r="4">
          <cell r="B4" t="str">
            <v>Project 1</v>
          </cell>
        </row>
        <row r="5">
          <cell r="B5" t="str">
            <v>Project 2</v>
          </cell>
        </row>
        <row r="6">
          <cell r="B6" t="str">
            <v>Project 3</v>
          </cell>
        </row>
        <row r="7">
          <cell r="B7" t="str">
            <v>Project 4</v>
          </cell>
        </row>
        <row r="8">
          <cell r="B8" t="str">
            <v>Project 5</v>
          </cell>
        </row>
        <row r="9">
          <cell r="B9" t="str">
            <v>Project 6</v>
          </cell>
        </row>
        <row r="10">
          <cell r="B10" t="str">
            <v>Project 7</v>
          </cell>
        </row>
        <row r="11">
          <cell r="B11" t="str">
            <v>Project 8</v>
          </cell>
        </row>
        <row r="12">
          <cell r="B12" t="str">
            <v>Project 9</v>
          </cell>
        </row>
        <row r="13">
          <cell r="B13" t="str">
            <v>Project 10</v>
          </cell>
        </row>
      </sheetData>
      <sheetData sheetId="2"/>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31DFB17-4161-466E-AF8F-E7320A2343E3}" name="Table2" displayName="Table2" ref="B7:F17" totalsRowShown="0" headerRowDxfId="6">
  <tableColumns count="5">
    <tableColumn id="1" xr3:uid="{FA425E92-7176-464D-9191-6192FD412D4E}" name="Project Name" dataDxfId="5"/>
    <tableColumn id="2" xr3:uid="{847A621B-118D-46CA-9DAE-A0BD14C75E22}" name="Activities" dataDxfId="4">
      <calculatedColumnFormula>COUNTIF(Table1[Project Name],Table2[[#This Row],[Project Name]])</calculatedColumnFormula>
    </tableColumn>
    <tableColumn id="3" xr3:uid="{0546B751-0427-42E9-9540-5D352C9C539A}" name="Start" dataDxfId="3">
      <calculatedColumnFormula>_xlfn.MINIFS(Table1[Start Date],Table1[Project Name],Table2[[#This Row],[Project Name]])</calculatedColumnFormula>
    </tableColumn>
    <tableColumn id="4" xr3:uid="{5898F9C5-C4EB-4F59-8305-77A1EA122A5B}" name="End" dataDxfId="2">
      <calculatedColumnFormula>_xlfn.MAXIFS(Table1[Start Date],Table1[Project Name],Table2[[#This Row],[Project Name]])</calculatedColumnFormula>
    </tableColumn>
    <tableColumn id="5" xr3:uid="{59073E0A-3019-4C18-AFBD-EB7E45C989AB}" name="Duration" dataDxfId="1">
      <calculatedColumnFormula>Table2[[#This Row],[End]]-Table2[[#This Row],[Start]]+1</calculatedColumnFormula>
    </tableColumn>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5:H545" totalsRowShown="0">
  <tableColumns count="7">
    <tableColumn id="1" xr3:uid="{00000000-0010-0000-0000-000001000000}" name="ID"/>
    <tableColumn id="2" xr3:uid="{00000000-0010-0000-0000-000002000000}" name="Resource Name"/>
    <tableColumn id="3" xr3:uid="{00000000-0010-0000-0000-000003000000}" name="Project Name"/>
    <tableColumn id="7" xr3:uid="{00000000-0010-0000-0000-000007000000}" name="Activity"/>
    <tableColumn id="4" xr3:uid="{00000000-0010-0000-0000-000004000000}" name="Start Date"/>
    <tableColumn id="5" xr3:uid="{00000000-0010-0000-0000-000005000000}" name="End Date"/>
    <tableColumn id="6" xr3:uid="{00000000-0010-0000-0000-000006000000}" name="Hours/Day"/>
  </tableColumns>
  <tableStyleInfo name="ATSimpleTables" showFirstColumn="0" showLastColumn="0" showRowStripes="1" showColumnStripes="0"/>
</table>
</file>

<file path=xl/theme/theme1.xml><?xml version="1.0" encoding="utf-8"?>
<a:theme xmlns:a="http://schemas.openxmlformats.org/drawingml/2006/main" name="Office Theme">
  <a:themeElements>
    <a:clrScheme name="ANALYSISTABS PM MC1">
      <a:dk1>
        <a:srgbClr val="262626"/>
      </a:dk1>
      <a:lt1>
        <a:srgbClr val="FFFFFF"/>
      </a:lt1>
      <a:dk2>
        <a:srgbClr val="262626"/>
      </a:dk2>
      <a:lt2>
        <a:srgbClr val="FFFFFF"/>
      </a:lt2>
      <a:accent1>
        <a:srgbClr val="237DB9"/>
      </a:accent1>
      <a:accent2>
        <a:srgbClr val="15AA96"/>
      </a:accent2>
      <a:accent3>
        <a:srgbClr val="9BB955"/>
      </a:accent3>
      <a:accent4>
        <a:srgbClr val="F6AC33"/>
      </a:accent4>
      <a:accent5>
        <a:srgbClr val="CB4D3E"/>
      </a:accent5>
      <a:accent6>
        <a:srgbClr val="506174"/>
      </a:accent6>
      <a:hlink>
        <a:srgbClr val="FFFFFF"/>
      </a:hlink>
      <a:folHlink>
        <a:srgbClr val="595959"/>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analysistabs.com/?ref=fxlrt" TargetMode="External"/><Relationship Id="rId1" Type="http://schemas.openxmlformats.org/officeDocument/2006/relationships/hyperlink" Target="http://www.analysistabs.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D034B-BCF7-4F0D-A0B1-F54928EF51E2}">
  <sheetPr codeName="Sheet2"/>
  <dimension ref="A1:M30"/>
  <sheetViews>
    <sheetView showGridLines="0" showRowColHeaders="0" tabSelected="1" workbookViewId="0">
      <selection activeCell="H5" sqref="H5:L6"/>
    </sheetView>
  </sheetViews>
  <sheetFormatPr defaultColWidth="0" defaultRowHeight="0" customHeight="1" zeroHeight="1" x14ac:dyDescent="0.25"/>
  <cols>
    <col min="1" max="1" width="4.28515625" customWidth="1"/>
    <col min="2" max="2" width="9.140625" customWidth="1"/>
    <col min="3" max="5" width="11.42578125" customWidth="1"/>
    <col min="6" max="11" width="9.140625" customWidth="1"/>
    <col min="12" max="12" width="11.28515625" customWidth="1"/>
    <col min="13" max="13" width="4.28515625" customWidth="1"/>
  </cols>
  <sheetData>
    <row r="1" spans="1:13" ht="27" customHeight="1" x14ac:dyDescent="0.25">
      <c r="A1" s="18"/>
      <c r="B1" s="51" t="s">
        <v>58</v>
      </c>
      <c r="C1" s="51"/>
      <c r="D1" s="51"/>
      <c r="E1" s="51"/>
      <c r="F1" s="51"/>
      <c r="G1" s="51"/>
      <c r="H1" s="51"/>
      <c r="I1" s="51"/>
      <c r="J1" s="18"/>
      <c r="K1" s="18"/>
      <c r="L1" s="18"/>
      <c r="M1" s="18"/>
    </row>
    <row r="2" spans="1:13" ht="27" customHeight="1" x14ac:dyDescent="0.25">
      <c r="A2" s="18"/>
      <c r="B2" s="53" t="s">
        <v>44</v>
      </c>
      <c r="C2" s="53"/>
      <c r="D2" s="53"/>
      <c r="E2" s="53"/>
      <c r="F2" s="53"/>
      <c r="G2" s="53"/>
      <c r="H2" s="53"/>
      <c r="I2" s="53"/>
      <c r="J2" s="18"/>
      <c r="K2" s="18"/>
      <c r="L2" s="18"/>
      <c r="M2" s="18"/>
    </row>
    <row r="3" spans="1:13" ht="56.25" customHeight="1" x14ac:dyDescent="0.25">
      <c r="A3" s="31"/>
      <c r="B3" s="52"/>
      <c r="C3" s="52"/>
      <c r="D3" s="52"/>
      <c r="E3" s="52"/>
      <c r="F3" s="52"/>
      <c r="G3" s="52"/>
      <c r="H3" s="52"/>
      <c r="I3" s="52"/>
      <c r="J3" s="31"/>
      <c r="K3" s="31"/>
      <c r="L3" s="31"/>
      <c r="M3" s="31"/>
    </row>
    <row r="4" spans="1:13" ht="64.5" customHeight="1" x14ac:dyDescent="0.25"/>
    <row r="5" spans="1:13" s="5" customFormat="1" ht="29.25" customHeight="1" x14ac:dyDescent="0.25">
      <c r="B5" s="56" t="s">
        <v>45</v>
      </c>
      <c r="C5" s="67" t="s">
        <v>59</v>
      </c>
      <c r="D5" s="67"/>
      <c r="E5" s="67"/>
      <c r="F5" s="67"/>
      <c r="G5" s="67"/>
      <c r="H5" s="68" t="s">
        <v>57</v>
      </c>
      <c r="I5" s="68"/>
      <c r="J5" s="68"/>
      <c r="K5" s="68"/>
      <c r="L5" s="68"/>
      <c r="M5" s="6"/>
    </row>
    <row r="6" spans="1:13" s="5" customFormat="1" ht="29.25" customHeight="1" x14ac:dyDescent="0.25">
      <c r="B6" s="56"/>
      <c r="C6" s="67"/>
      <c r="D6" s="67"/>
      <c r="E6" s="67"/>
      <c r="F6" s="67"/>
      <c r="G6" s="67"/>
      <c r="H6" s="68"/>
      <c r="I6" s="68"/>
      <c r="J6" s="68"/>
      <c r="K6" s="68"/>
      <c r="L6" s="68"/>
      <c r="M6" s="6"/>
    </row>
    <row r="7" spans="1:13" ht="14.25" customHeight="1" x14ac:dyDescent="0.25">
      <c r="C7" s="7"/>
      <c r="D7" s="7"/>
      <c r="E7" s="7"/>
      <c r="F7" s="7"/>
      <c r="G7" s="7"/>
      <c r="H7" s="7"/>
      <c r="I7" s="7"/>
      <c r="J7" s="7"/>
      <c r="K7" s="7"/>
      <c r="L7" s="7"/>
      <c r="M7" s="7"/>
    </row>
    <row r="8" spans="1:13" ht="15" hidden="1" x14ac:dyDescent="0.25">
      <c r="C8" s="7"/>
      <c r="D8" s="7"/>
      <c r="E8" s="7"/>
      <c r="F8" s="7"/>
      <c r="G8" s="7"/>
      <c r="H8" s="7"/>
      <c r="I8" s="7"/>
      <c r="J8" s="7"/>
      <c r="K8" s="7"/>
      <c r="L8" s="7"/>
      <c r="M8" s="7"/>
    </row>
    <row r="9" spans="1:13" s="5" customFormat="1" ht="27" customHeight="1" x14ac:dyDescent="0.25">
      <c r="B9" s="56" t="s">
        <v>46</v>
      </c>
      <c r="C9" s="57" t="s">
        <v>52</v>
      </c>
      <c r="D9" s="57"/>
      <c r="E9" s="57"/>
      <c r="F9" s="57"/>
      <c r="G9" s="57"/>
      <c r="H9" s="57"/>
      <c r="I9" s="57"/>
      <c r="J9" s="57"/>
      <c r="K9" s="57"/>
      <c r="L9" s="57"/>
    </row>
    <row r="10" spans="1:13" s="5" customFormat="1" ht="27" customHeight="1" x14ac:dyDescent="0.25">
      <c r="B10" s="56"/>
      <c r="C10" s="57"/>
      <c r="D10" s="57"/>
      <c r="E10" s="57"/>
      <c r="F10" s="57"/>
      <c r="G10" s="57"/>
      <c r="H10" s="57"/>
      <c r="I10" s="57"/>
      <c r="J10" s="57"/>
      <c r="K10" s="57"/>
      <c r="L10" s="57"/>
    </row>
    <row r="11" spans="1:13" s="5" customFormat="1" ht="27" customHeight="1" x14ac:dyDescent="0.25">
      <c r="B11" s="56"/>
      <c r="C11" s="57"/>
      <c r="D11" s="57"/>
      <c r="E11" s="57"/>
      <c r="F11" s="57"/>
      <c r="G11" s="57"/>
      <c r="H11" s="57"/>
      <c r="I11" s="57"/>
      <c r="J11" s="57"/>
      <c r="K11" s="57"/>
      <c r="L11" s="57"/>
    </row>
    <row r="12" spans="1:13" ht="13.5" customHeight="1" x14ac:dyDescent="0.25"/>
    <row r="13" spans="1:13" ht="15" customHeight="1" x14ac:dyDescent="0.25">
      <c r="B13" s="64" t="s">
        <v>47</v>
      </c>
      <c r="C13" s="61" t="s">
        <v>60</v>
      </c>
      <c r="D13" s="61"/>
      <c r="E13" s="61"/>
      <c r="F13" s="58" t="s">
        <v>61</v>
      </c>
      <c r="G13" s="58"/>
      <c r="H13" s="58"/>
      <c r="I13" s="58"/>
      <c r="J13" s="58"/>
      <c r="K13" s="58"/>
      <c r="L13" s="58"/>
    </row>
    <row r="14" spans="1:13" ht="15" x14ac:dyDescent="0.25">
      <c r="A14" s="8"/>
      <c r="B14" s="65"/>
      <c r="C14" s="62"/>
      <c r="D14" s="62"/>
      <c r="E14" s="62"/>
      <c r="F14" s="59"/>
      <c r="G14" s="59"/>
      <c r="H14" s="59"/>
      <c r="I14" s="59"/>
      <c r="J14" s="59"/>
      <c r="K14" s="59"/>
      <c r="L14" s="59"/>
      <c r="M14" s="8"/>
    </row>
    <row r="15" spans="1:13" ht="15" x14ac:dyDescent="0.25">
      <c r="A15" s="8"/>
      <c r="B15" s="65"/>
      <c r="C15" s="62"/>
      <c r="D15" s="62"/>
      <c r="E15" s="62"/>
      <c r="F15" s="59"/>
      <c r="G15" s="59"/>
      <c r="H15" s="59"/>
      <c r="I15" s="59"/>
      <c r="J15" s="59"/>
      <c r="K15" s="59"/>
      <c r="L15" s="59"/>
      <c r="M15" s="8"/>
    </row>
    <row r="16" spans="1:13" ht="15" customHeight="1" x14ac:dyDescent="0.25">
      <c r="A16" s="8"/>
      <c r="B16" s="65"/>
      <c r="C16" s="62"/>
      <c r="D16" s="62"/>
      <c r="E16" s="62"/>
      <c r="F16" s="59"/>
      <c r="G16" s="59"/>
      <c r="H16" s="59"/>
      <c r="I16" s="59"/>
      <c r="J16" s="59"/>
      <c r="K16" s="59"/>
      <c r="L16" s="59"/>
      <c r="M16" s="8"/>
    </row>
    <row r="17" spans="1:13" ht="15" x14ac:dyDescent="0.25">
      <c r="A17" s="8"/>
      <c r="B17" s="65"/>
      <c r="C17" s="62"/>
      <c r="D17" s="62"/>
      <c r="E17" s="62"/>
      <c r="F17" s="59"/>
      <c r="G17" s="59"/>
      <c r="H17" s="59"/>
      <c r="I17" s="59"/>
      <c r="J17" s="59"/>
      <c r="K17" s="59"/>
      <c r="L17" s="59"/>
      <c r="M17" s="8"/>
    </row>
    <row r="18" spans="1:13" ht="15" x14ac:dyDescent="0.25">
      <c r="A18" s="8"/>
      <c r="B18" s="65"/>
      <c r="C18" s="62"/>
      <c r="D18" s="62"/>
      <c r="E18" s="62"/>
      <c r="F18" s="59"/>
      <c r="G18" s="59"/>
      <c r="H18" s="59"/>
      <c r="I18" s="59"/>
      <c r="J18" s="59"/>
      <c r="K18" s="59"/>
      <c r="L18" s="59"/>
      <c r="M18" s="8"/>
    </row>
    <row r="19" spans="1:13" ht="15" x14ac:dyDescent="0.25">
      <c r="A19" s="8"/>
      <c r="B19" s="65"/>
      <c r="C19" s="62"/>
      <c r="D19" s="62"/>
      <c r="E19" s="62"/>
      <c r="F19" s="59"/>
      <c r="G19" s="59"/>
      <c r="H19" s="59"/>
      <c r="I19" s="59"/>
      <c r="J19" s="59"/>
      <c r="K19" s="59"/>
      <c r="L19" s="59"/>
      <c r="M19" s="8"/>
    </row>
    <row r="20" spans="1:13" ht="15" x14ac:dyDescent="0.25">
      <c r="A20" s="8"/>
      <c r="B20" s="65"/>
      <c r="C20" s="62"/>
      <c r="D20" s="62"/>
      <c r="E20" s="62"/>
      <c r="F20" s="59"/>
      <c r="G20" s="59"/>
      <c r="H20" s="59"/>
      <c r="I20" s="59"/>
      <c r="J20" s="59"/>
      <c r="K20" s="59"/>
      <c r="L20" s="59"/>
      <c r="M20" s="8"/>
    </row>
    <row r="21" spans="1:13" ht="15" x14ac:dyDescent="0.25">
      <c r="B21" s="66"/>
      <c r="C21" s="63"/>
      <c r="D21" s="63"/>
      <c r="E21" s="63"/>
      <c r="F21" s="60"/>
      <c r="G21" s="60"/>
      <c r="H21" s="60"/>
      <c r="I21" s="60"/>
      <c r="J21" s="60"/>
      <c r="K21" s="60"/>
      <c r="L21" s="60"/>
    </row>
    <row r="22" spans="1:13" ht="12.75" customHeight="1" x14ac:dyDescent="0.25"/>
    <row r="23" spans="1:13" ht="5.25" customHeight="1" x14ac:dyDescent="0.25"/>
    <row r="24" spans="1:13" s="5" customFormat="1" ht="20.25" customHeight="1" x14ac:dyDescent="0.25">
      <c r="A24" s="41"/>
      <c r="B24" s="69" t="s">
        <v>48</v>
      </c>
      <c r="C24" s="69"/>
      <c r="D24" s="69"/>
      <c r="E24" s="69"/>
      <c r="F24" s="69"/>
      <c r="G24" s="69"/>
      <c r="H24" s="69"/>
      <c r="I24" s="42" t="s">
        <v>49</v>
      </c>
      <c r="J24" s="42"/>
      <c r="K24" s="42"/>
      <c r="L24" s="42"/>
      <c r="M24" s="41"/>
    </row>
    <row r="25" spans="1:13" s="5" customFormat="1" ht="20.25" customHeight="1" x14ac:dyDescent="0.25">
      <c r="A25" s="43"/>
      <c r="B25" s="54" t="s">
        <v>50</v>
      </c>
      <c r="C25" s="54"/>
      <c r="D25" s="54"/>
      <c r="E25" s="54"/>
      <c r="F25" s="54"/>
      <c r="G25" s="54"/>
      <c r="H25" s="54"/>
      <c r="I25" s="55" t="s">
        <v>51</v>
      </c>
      <c r="J25" s="55"/>
      <c r="K25" s="55"/>
      <c r="L25" s="44"/>
      <c r="M25" s="43"/>
    </row>
    <row r="26" spans="1:13" ht="56.25" customHeight="1" x14ac:dyDescent="0.25">
      <c r="A26" s="9"/>
      <c r="B26" s="9"/>
      <c r="C26" s="9"/>
      <c r="D26" s="9"/>
      <c r="E26" s="9"/>
      <c r="F26" s="9"/>
      <c r="G26" s="9"/>
      <c r="H26" s="9"/>
      <c r="I26" s="9"/>
      <c r="J26" s="9"/>
      <c r="K26" s="9"/>
      <c r="L26" s="9"/>
      <c r="M26" s="9"/>
    </row>
    <row r="27" spans="1:13" ht="27" customHeight="1" x14ac:dyDescent="0.25">
      <c r="A27" s="9"/>
      <c r="B27" s="9"/>
      <c r="C27" s="9"/>
      <c r="D27" s="9"/>
      <c r="E27" s="9"/>
      <c r="F27" s="9"/>
      <c r="G27" s="9"/>
      <c r="H27" s="9"/>
      <c r="I27" s="9"/>
      <c r="J27" s="9"/>
      <c r="K27" s="9"/>
      <c r="L27" s="9"/>
      <c r="M27" s="9"/>
    </row>
    <row r="28" spans="1:13" ht="27" customHeight="1" x14ac:dyDescent="0.25">
      <c r="A28" s="9"/>
      <c r="B28" s="9"/>
      <c r="C28" s="9"/>
      <c r="D28" s="9"/>
      <c r="E28" s="9"/>
      <c r="F28" s="9"/>
      <c r="G28" s="9"/>
      <c r="H28" s="9"/>
      <c r="I28" s="9"/>
      <c r="J28" s="9"/>
      <c r="K28" s="9"/>
      <c r="L28" s="9"/>
      <c r="M28" s="9"/>
    </row>
    <row r="29" spans="1:13" ht="13.5" customHeight="1" x14ac:dyDescent="0.25">
      <c r="A29" s="9"/>
      <c r="B29" s="9"/>
      <c r="C29" s="9"/>
      <c r="D29" s="9"/>
      <c r="E29" s="9"/>
      <c r="F29" s="9"/>
      <c r="G29" s="9"/>
      <c r="H29" s="9"/>
      <c r="I29" s="9"/>
      <c r="J29" s="9"/>
      <c r="K29" s="9"/>
      <c r="L29" s="9"/>
      <c r="M29" s="9"/>
    </row>
    <row r="30" spans="1:13" ht="15" x14ac:dyDescent="0.25">
      <c r="A30" s="9"/>
      <c r="B30" s="9"/>
      <c r="C30" s="9"/>
      <c r="D30" s="9"/>
      <c r="E30" s="9"/>
      <c r="F30" s="9"/>
      <c r="G30" s="9"/>
      <c r="H30" s="9"/>
      <c r="I30" s="9"/>
      <c r="J30" s="9"/>
      <c r="K30" s="9"/>
      <c r="L30" s="9"/>
      <c r="M30" s="9"/>
    </row>
  </sheetData>
  <sheetProtection sheet="1" objects="1" scenarios="1"/>
  <mergeCells count="14">
    <mergeCell ref="B1:I1"/>
    <mergeCell ref="B3:I3"/>
    <mergeCell ref="B2:I2"/>
    <mergeCell ref="B25:H25"/>
    <mergeCell ref="I25:K25"/>
    <mergeCell ref="B5:B6"/>
    <mergeCell ref="B9:B11"/>
    <mergeCell ref="C9:L11"/>
    <mergeCell ref="F13:L21"/>
    <mergeCell ref="C13:E21"/>
    <mergeCell ref="B13:B21"/>
    <mergeCell ref="C5:G6"/>
    <mergeCell ref="H5:L6"/>
    <mergeCell ref="B24:H24"/>
  </mergeCells>
  <hyperlinks>
    <hyperlink ref="I25" r:id="rId1" display="www.analysistabs.com" xr:uid="{D787AA46-F2C5-4725-B975-B463E027B43C}"/>
    <hyperlink ref="I25:K25" r:id="rId2" display="htps://analysistabs.com" xr:uid="{7FD024A2-3F59-4A5D-9305-910EFC9C5667}"/>
  </hyperlinks>
  <pageMargins left="0.7" right="0.7" top="0.75" bottom="0.75" header="0.3" footer="0.3"/>
  <pageSetup paperSize="9" orientation="portrait" verticalDpi="0"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33"/>
  <sheetViews>
    <sheetView showGridLines="0" showRowColHeaders="0" zoomScale="85" zoomScaleNormal="85" workbookViewId="0">
      <selection activeCell="A3" sqref="A3"/>
    </sheetView>
  </sheetViews>
  <sheetFormatPr defaultColWidth="0" defaultRowHeight="24" customHeight="1" zeroHeight="1" x14ac:dyDescent="0.25"/>
  <cols>
    <col min="1" max="1" width="9.140625" customWidth="1"/>
    <col min="2" max="3" width="21.7109375" customWidth="1"/>
    <col min="4" max="34" width="4.7109375" customWidth="1"/>
    <col min="35" max="35" width="10.5703125" customWidth="1"/>
    <col min="36" max="16384" width="4.7109375" hidden="1"/>
  </cols>
  <sheetData>
    <row r="1" spans="1:50" ht="47.25" customHeight="1" x14ac:dyDescent="0.25">
      <c r="A1" s="72" t="s">
        <v>56</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row>
    <row r="2" spans="1:50" ht="47.25" hidden="1" customHeight="1" x14ac:dyDescent="0.25">
      <c r="A2" s="19"/>
      <c r="B2" s="19"/>
      <c r="C2" s="19" t="str">
        <f>IF(C3="","*",C3)</f>
        <v>*</v>
      </c>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row>
    <row r="3" spans="1:50" ht="37.5" customHeight="1" x14ac:dyDescent="0.3">
      <c r="A3" s="26"/>
      <c r="B3" s="32" t="s">
        <v>63</v>
      </c>
      <c r="C3" s="71"/>
      <c r="D3" s="71"/>
      <c r="E3" s="71"/>
      <c r="F3" s="33" t="str">
        <f>IF(C3="","All Projects","")</f>
        <v>All Projects</v>
      </c>
      <c r="G3" s="23"/>
      <c r="H3" s="23"/>
      <c r="I3" s="23"/>
      <c r="J3" s="23"/>
      <c r="K3" s="23"/>
      <c r="L3" s="23"/>
      <c r="M3" s="23"/>
      <c r="N3" s="23"/>
      <c r="O3" s="23"/>
      <c r="P3" s="70" t="s">
        <v>32</v>
      </c>
      <c r="Q3" s="70"/>
      <c r="R3" s="70"/>
      <c r="S3" s="70"/>
      <c r="T3" s="71">
        <v>1</v>
      </c>
      <c r="U3" s="71"/>
      <c r="V3" s="71"/>
      <c r="W3" s="24"/>
      <c r="X3" s="70" t="s">
        <v>33</v>
      </c>
      <c r="Y3" s="70"/>
      <c r="Z3" s="70"/>
      <c r="AA3" s="71">
        <v>2021</v>
      </c>
      <c r="AB3" s="71"/>
      <c r="AC3" s="71"/>
      <c r="AD3" s="71"/>
      <c r="AE3" s="24"/>
      <c r="AF3" s="24"/>
      <c r="AG3" s="24"/>
      <c r="AH3" s="25"/>
      <c r="AI3" s="26"/>
    </row>
    <row r="4" spans="1:50" ht="37.5" customHeight="1" x14ac:dyDescent="0.25"/>
    <row r="5" spans="1:50" ht="24" customHeight="1" x14ac:dyDescent="0.25"/>
    <row r="6" spans="1:50" ht="24" customHeight="1" x14ac:dyDescent="0.25">
      <c r="B6" s="40" t="s">
        <v>6</v>
      </c>
      <c r="C6" s="13">
        <f>D6</f>
        <v>44197</v>
      </c>
      <c r="D6" s="14">
        <f>DATE('Resource Summary'!AA3,'Resource Summary'!T3,1)</f>
        <v>44197</v>
      </c>
      <c r="E6" s="14">
        <f>D6+1</f>
        <v>44198</v>
      </c>
      <c r="F6" s="14">
        <f t="shared" ref="F6:AE6" si="0">E6+1</f>
        <v>44199</v>
      </c>
      <c r="G6" s="14">
        <f t="shared" si="0"/>
        <v>44200</v>
      </c>
      <c r="H6" s="14">
        <f t="shared" si="0"/>
        <v>44201</v>
      </c>
      <c r="I6" s="14">
        <f t="shared" si="0"/>
        <v>44202</v>
      </c>
      <c r="J6" s="14">
        <f t="shared" si="0"/>
        <v>44203</v>
      </c>
      <c r="K6" s="14">
        <f t="shared" si="0"/>
        <v>44204</v>
      </c>
      <c r="L6" s="14">
        <f t="shared" si="0"/>
        <v>44205</v>
      </c>
      <c r="M6" s="14">
        <f t="shared" si="0"/>
        <v>44206</v>
      </c>
      <c r="N6" s="14">
        <f t="shared" si="0"/>
        <v>44207</v>
      </c>
      <c r="O6" s="14">
        <f t="shared" si="0"/>
        <v>44208</v>
      </c>
      <c r="P6" s="14">
        <f t="shared" si="0"/>
        <v>44209</v>
      </c>
      <c r="Q6" s="14">
        <f t="shared" si="0"/>
        <v>44210</v>
      </c>
      <c r="R6" s="14">
        <f t="shared" si="0"/>
        <v>44211</v>
      </c>
      <c r="S6" s="14">
        <f t="shared" si="0"/>
        <v>44212</v>
      </c>
      <c r="T6" s="14">
        <f t="shared" si="0"/>
        <v>44213</v>
      </c>
      <c r="U6" s="14">
        <f t="shared" si="0"/>
        <v>44214</v>
      </c>
      <c r="V6" s="14">
        <f t="shared" si="0"/>
        <v>44215</v>
      </c>
      <c r="W6" s="14">
        <f t="shared" si="0"/>
        <v>44216</v>
      </c>
      <c r="X6" s="14">
        <f t="shared" si="0"/>
        <v>44217</v>
      </c>
      <c r="Y6" s="14">
        <f t="shared" si="0"/>
        <v>44218</v>
      </c>
      <c r="Z6" s="14">
        <f t="shared" si="0"/>
        <v>44219</v>
      </c>
      <c r="AA6" s="14">
        <f t="shared" si="0"/>
        <v>44220</v>
      </c>
      <c r="AB6" s="14">
        <f t="shared" si="0"/>
        <v>44221</v>
      </c>
      <c r="AC6" s="14">
        <f t="shared" si="0"/>
        <v>44222</v>
      </c>
      <c r="AD6" s="14">
        <f t="shared" si="0"/>
        <v>44223</v>
      </c>
      <c r="AE6" s="14">
        <f t="shared" si="0"/>
        <v>44224</v>
      </c>
      <c r="AF6" s="14">
        <f>IFERROR(IF(MONTH(AE6+1)=MONTH($D$6),AE6+1,""),"")</f>
        <v>44225</v>
      </c>
      <c r="AG6" s="14">
        <f t="shared" ref="AG6:AH6" si="1">IFERROR(IF(MONTH(AF6+1)=MONTH($D$6),AF6+1,""),"")</f>
        <v>44226</v>
      </c>
      <c r="AH6" s="14">
        <f t="shared" si="1"/>
        <v>44227</v>
      </c>
      <c r="AI6" s="12"/>
      <c r="AJ6" s="2"/>
      <c r="AK6" s="2"/>
      <c r="AL6" s="2"/>
      <c r="AM6" s="2"/>
      <c r="AN6" s="2"/>
      <c r="AO6" s="2"/>
      <c r="AP6" s="2"/>
      <c r="AQ6" s="2"/>
      <c r="AR6" s="2"/>
      <c r="AS6" s="2"/>
      <c r="AT6" s="2"/>
      <c r="AU6" s="2"/>
      <c r="AV6" s="2"/>
      <c r="AW6" s="2"/>
      <c r="AX6" s="2"/>
    </row>
    <row r="7" spans="1:50" ht="24" customHeight="1" x14ac:dyDescent="0.25">
      <c r="B7" s="39" t="s">
        <v>7</v>
      </c>
      <c r="C7" s="15">
        <f>SUM(D7:AH7)</f>
        <v>53</v>
      </c>
      <c r="D7" s="4">
        <f>SUMIFS(Table1[[Hours/Day]:[Hours/Day]],Table1[[Resource Name]:[Resource Name]],'Resource Summary'!$B7,Table1[[Start Date]:[Start Date]],"&lt;="&amp;'Resource Summary'!D$6,Table1[[End Date]:[End Date]],"&gt;="&amp;'Resource Summary'!D$6,Table1[[Project Name]:[Project Name]],rngProject)</f>
        <v>1</v>
      </c>
      <c r="E7" s="4">
        <f>SUMIFS(Table1[[Hours/Day]:[Hours/Day]],Table1[[Resource Name]:[Resource Name]],'Resource Summary'!$B7,Table1[[Start Date]:[Start Date]],"&lt;="&amp;'Resource Summary'!E$6,Table1[[End Date]:[End Date]],"&gt;="&amp;'Resource Summary'!E$6,Table1[[Project Name]:[Project Name]],rngProject)</f>
        <v>1</v>
      </c>
      <c r="F7" s="4">
        <f>SUMIFS(Table1[[Hours/Day]:[Hours/Day]],Table1[[Resource Name]:[Resource Name]],'Resource Summary'!$B7,Table1[[Start Date]:[Start Date]],"&lt;="&amp;'Resource Summary'!F$6,Table1[[End Date]:[End Date]],"&gt;="&amp;'Resource Summary'!F$6,Table1[[Project Name]:[Project Name]],rngProject)</f>
        <v>1</v>
      </c>
      <c r="G7" s="4">
        <f>SUMIFS(Table1[[Hours/Day]:[Hours/Day]],Table1[[Resource Name]:[Resource Name]],'Resource Summary'!$B7,Table1[[Start Date]:[Start Date]],"&lt;="&amp;'Resource Summary'!G$6,Table1[[End Date]:[End Date]],"&gt;="&amp;'Resource Summary'!G$6,Table1[[Project Name]:[Project Name]],rngProject)</f>
        <v>1</v>
      </c>
      <c r="H7" s="4">
        <f>SUMIFS(Table1[[Hours/Day]:[Hours/Day]],Table1[[Resource Name]:[Resource Name]],'Resource Summary'!$B7,Table1[[Start Date]:[Start Date]],"&lt;="&amp;'Resource Summary'!H$6,Table1[[End Date]:[End Date]],"&gt;="&amp;'Resource Summary'!H$6,Table1[[Project Name]:[Project Name]],rngProject)</f>
        <v>1</v>
      </c>
      <c r="I7" s="4">
        <f>SUMIFS(Table1[[Hours/Day]:[Hours/Day]],Table1[[Resource Name]:[Resource Name]],'Resource Summary'!$B7,Table1[[Start Date]:[Start Date]],"&lt;="&amp;'Resource Summary'!I$6,Table1[[End Date]:[End Date]],"&gt;="&amp;'Resource Summary'!I$6,Table1[[Project Name]:[Project Name]],rngProject)</f>
        <v>1</v>
      </c>
      <c r="J7" s="4">
        <f>SUMIFS(Table1[[Hours/Day]:[Hours/Day]],Table1[[Resource Name]:[Resource Name]],'Resource Summary'!$B7,Table1[[Start Date]:[Start Date]],"&lt;="&amp;'Resource Summary'!J$6,Table1[[End Date]:[End Date]],"&gt;="&amp;'Resource Summary'!J$6,Table1[[Project Name]:[Project Name]],rngProject)</f>
        <v>2</v>
      </c>
      <c r="K7" s="4">
        <f>SUMIFS(Table1[[Hours/Day]:[Hours/Day]],Table1[[Resource Name]:[Resource Name]],'Resource Summary'!$B7,Table1[[Start Date]:[Start Date]],"&lt;="&amp;'Resource Summary'!K$6,Table1[[End Date]:[End Date]],"&gt;="&amp;'Resource Summary'!K$6,Table1[[Project Name]:[Project Name]],rngProject)</f>
        <v>2</v>
      </c>
      <c r="L7" s="4">
        <f>SUMIFS(Table1[[Hours/Day]:[Hours/Day]],Table1[[Resource Name]:[Resource Name]],'Resource Summary'!$B7,Table1[[Start Date]:[Start Date]],"&lt;="&amp;'Resource Summary'!L$6,Table1[[End Date]:[End Date]],"&gt;="&amp;'Resource Summary'!L$6,Table1[[Project Name]:[Project Name]],rngProject)</f>
        <v>1</v>
      </c>
      <c r="M7" s="4">
        <f>SUMIFS(Table1[[Hours/Day]:[Hours/Day]],Table1[[Resource Name]:[Resource Name]],'Resource Summary'!$B7,Table1[[Start Date]:[Start Date]],"&lt;="&amp;'Resource Summary'!M$6,Table1[[End Date]:[End Date]],"&gt;="&amp;'Resource Summary'!M$6,Table1[[Project Name]:[Project Name]],rngProject)</f>
        <v>1</v>
      </c>
      <c r="N7" s="4">
        <f>SUMIFS(Table1[[Hours/Day]:[Hours/Day]],Table1[[Resource Name]:[Resource Name]],'Resource Summary'!$B7,Table1[[Start Date]:[Start Date]],"&lt;="&amp;'Resource Summary'!N$6,Table1[[End Date]:[End Date]],"&gt;="&amp;'Resource Summary'!N$6,Table1[[Project Name]:[Project Name]],rngProject)</f>
        <v>1</v>
      </c>
      <c r="O7" s="4">
        <f>SUMIFS(Table1[[Hours/Day]:[Hours/Day]],Table1[[Resource Name]:[Resource Name]],'Resource Summary'!$B7,Table1[[Start Date]:[Start Date]],"&lt;="&amp;'Resource Summary'!O$6,Table1[[End Date]:[End Date]],"&gt;="&amp;'Resource Summary'!O$6,Table1[[Project Name]:[Project Name]],rngProject)</f>
        <v>2</v>
      </c>
      <c r="P7" s="4">
        <f>SUMIFS(Table1[[Hours/Day]:[Hours/Day]],Table1[[Resource Name]:[Resource Name]],'Resource Summary'!$B7,Table1[[Start Date]:[Start Date]],"&lt;="&amp;'Resource Summary'!P$6,Table1[[End Date]:[End Date]],"&gt;="&amp;'Resource Summary'!P$6,Table1[[Project Name]:[Project Name]],rngProject)</f>
        <v>3</v>
      </c>
      <c r="Q7" s="4">
        <f>SUMIFS(Table1[[Hours/Day]:[Hours/Day]],Table1[[Resource Name]:[Resource Name]],'Resource Summary'!$B7,Table1[[Start Date]:[Start Date]],"&lt;="&amp;'Resource Summary'!Q$6,Table1[[End Date]:[End Date]],"&gt;="&amp;'Resource Summary'!Q$6,Table1[[Project Name]:[Project Name]],rngProject)</f>
        <v>3</v>
      </c>
      <c r="R7" s="4">
        <f>SUMIFS(Table1[[Hours/Day]:[Hours/Day]],Table1[[Resource Name]:[Resource Name]],'Resource Summary'!$B7,Table1[[Start Date]:[Start Date]],"&lt;="&amp;'Resource Summary'!R$6,Table1[[End Date]:[End Date]],"&gt;="&amp;'Resource Summary'!R$6,Table1[[Project Name]:[Project Name]],rngProject)</f>
        <v>3</v>
      </c>
      <c r="S7" s="4">
        <f>SUMIFS(Table1[[Hours/Day]:[Hours/Day]],Table1[[Resource Name]:[Resource Name]],'Resource Summary'!$B7,Table1[[Start Date]:[Start Date]],"&lt;="&amp;'Resource Summary'!S$6,Table1[[End Date]:[End Date]],"&gt;="&amp;'Resource Summary'!S$6,Table1[[Project Name]:[Project Name]],rngProject)</f>
        <v>3</v>
      </c>
      <c r="T7" s="4">
        <f>SUMIFS(Table1[[Hours/Day]:[Hours/Day]],Table1[[Resource Name]:[Resource Name]],'Resource Summary'!$B7,Table1[[Start Date]:[Start Date]],"&lt;="&amp;'Resource Summary'!T$6,Table1[[End Date]:[End Date]],"&gt;="&amp;'Resource Summary'!T$6,Table1[[Project Name]:[Project Name]],rngProject)</f>
        <v>1</v>
      </c>
      <c r="U7" s="4">
        <f>SUMIFS(Table1[[Hours/Day]:[Hours/Day]],Table1[[Resource Name]:[Resource Name]],'Resource Summary'!$B7,Table1[[Start Date]:[Start Date]],"&lt;="&amp;'Resource Summary'!U$6,Table1[[End Date]:[End Date]],"&gt;="&amp;'Resource Summary'!U$6,Table1[[Project Name]:[Project Name]],rngProject)</f>
        <v>1</v>
      </c>
      <c r="V7" s="4">
        <f>SUMIFS(Table1[[Hours/Day]:[Hours/Day]],Table1[[Resource Name]:[Resource Name]],'Resource Summary'!$B7,Table1[[Start Date]:[Start Date]],"&lt;="&amp;'Resource Summary'!V$6,Table1[[End Date]:[End Date]],"&gt;="&amp;'Resource Summary'!V$6,Table1[[Project Name]:[Project Name]],rngProject)</f>
        <v>1</v>
      </c>
      <c r="W7" s="4">
        <f>SUMIFS(Table1[[Hours/Day]:[Hours/Day]],Table1[[Resource Name]:[Resource Name]],'Resource Summary'!$B7,Table1[[Start Date]:[Start Date]],"&lt;="&amp;'Resource Summary'!W$6,Table1[[End Date]:[End Date]],"&gt;="&amp;'Resource Summary'!W$6,Table1[[Project Name]:[Project Name]],rngProject)</f>
        <v>1</v>
      </c>
      <c r="X7" s="4">
        <f>SUMIFS(Table1[[Hours/Day]:[Hours/Day]],Table1[[Resource Name]:[Resource Name]],'Resource Summary'!$B7,Table1[[Start Date]:[Start Date]],"&lt;="&amp;'Resource Summary'!X$6,Table1[[End Date]:[End Date]],"&gt;="&amp;'Resource Summary'!X$6,Table1[[Project Name]:[Project Name]],rngProject)</f>
        <v>1</v>
      </c>
      <c r="Y7" s="4">
        <f>SUMIFS(Table1[[Hours/Day]:[Hours/Day]],Table1[[Resource Name]:[Resource Name]],'Resource Summary'!$B7,Table1[[Start Date]:[Start Date]],"&lt;="&amp;'Resource Summary'!Y$6,Table1[[End Date]:[End Date]],"&gt;="&amp;'Resource Summary'!Y$6,Table1[[Project Name]:[Project Name]],rngProject)</f>
        <v>1</v>
      </c>
      <c r="Z7" s="4">
        <f>SUMIFS(Table1[[Hours/Day]:[Hours/Day]],Table1[[Resource Name]:[Resource Name]],'Resource Summary'!$B7,Table1[[Start Date]:[Start Date]],"&lt;="&amp;'Resource Summary'!Z$6,Table1[[End Date]:[End Date]],"&gt;="&amp;'Resource Summary'!Z$6,Table1[[Project Name]:[Project Name]],rngProject)</f>
        <v>1</v>
      </c>
      <c r="AA7" s="4">
        <f>SUMIFS(Table1[[Hours/Day]:[Hours/Day]],Table1[[Resource Name]:[Resource Name]],'Resource Summary'!$B7,Table1[[Start Date]:[Start Date]],"&lt;="&amp;'Resource Summary'!AA$6,Table1[[End Date]:[End Date]],"&gt;="&amp;'Resource Summary'!AA$6,Table1[[Project Name]:[Project Name]],rngProject)</f>
        <v>1</v>
      </c>
      <c r="AB7" s="4">
        <f>SUMIFS(Table1[[Hours/Day]:[Hours/Day]],Table1[[Resource Name]:[Resource Name]],'Resource Summary'!$B7,Table1[[Start Date]:[Start Date]],"&lt;="&amp;'Resource Summary'!AB$6,Table1[[End Date]:[End Date]],"&gt;="&amp;'Resource Summary'!AB$6,Table1[[Project Name]:[Project Name]],rngProject)</f>
        <v>3</v>
      </c>
      <c r="AC7" s="4">
        <f>SUMIFS(Table1[[Hours/Day]:[Hours/Day]],Table1[[Resource Name]:[Resource Name]],'Resource Summary'!$B7,Table1[[Start Date]:[Start Date]],"&lt;="&amp;'Resource Summary'!AC$6,Table1[[End Date]:[End Date]],"&gt;="&amp;'Resource Summary'!AC$6,Table1[[Project Name]:[Project Name]],rngProject)</f>
        <v>3</v>
      </c>
      <c r="AD7" s="4">
        <f>SUMIFS(Table1[[Hours/Day]:[Hours/Day]],Table1[[Resource Name]:[Resource Name]],'Resource Summary'!$B7,Table1[[Start Date]:[Start Date]],"&lt;="&amp;'Resource Summary'!AD$6,Table1[[End Date]:[End Date]],"&gt;="&amp;'Resource Summary'!AD$6,Table1[[Project Name]:[Project Name]],rngProject)</f>
        <v>2</v>
      </c>
      <c r="AE7" s="4">
        <f>SUMIFS(Table1[[Hours/Day]:[Hours/Day]],Table1[[Resource Name]:[Resource Name]],'Resource Summary'!$B7,Table1[[Start Date]:[Start Date]],"&lt;="&amp;'Resource Summary'!AE$6,Table1[[End Date]:[End Date]],"&gt;="&amp;'Resource Summary'!AE$6,Table1[[Project Name]:[Project Name]],rngProject)</f>
        <v>2</v>
      </c>
      <c r="AF7" s="4">
        <f>SUMIFS(Table1[[Hours/Day]:[Hours/Day]],Table1[[Resource Name]:[Resource Name]],'Resource Summary'!$B7,Table1[[Start Date]:[Start Date]],"&lt;="&amp;'Resource Summary'!AF$6,Table1[[End Date]:[End Date]],"&gt;="&amp;'Resource Summary'!AF$6,Table1[[Project Name]:[Project Name]],rngProject)</f>
        <v>2</v>
      </c>
      <c r="AG7" s="4">
        <f>SUMIFS(Table1[[Hours/Day]:[Hours/Day]],Table1[[Resource Name]:[Resource Name]],'Resource Summary'!$B7,Table1[[Start Date]:[Start Date]],"&lt;="&amp;'Resource Summary'!AG$6,Table1[[End Date]:[End Date]],"&gt;="&amp;'Resource Summary'!AG$6,Table1[[Project Name]:[Project Name]],rngProject)</f>
        <v>2</v>
      </c>
      <c r="AH7" s="4">
        <f>SUMIFS(Table1[[Hours/Day]:[Hours/Day]],Table1[[Resource Name]:[Resource Name]],'Resource Summary'!$B7,Table1[[Start Date]:[Start Date]],"&lt;="&amp;'Resource Summary'!AH$6,Table1[[End Date]:[End Date]],"&gt;="&amp;'Resource Summary'!AH$6,Table1[[Project Name]:[Project Name]],rngProject)</f>
        <v>4</v>
      </c>
      <c r="AI7" s="11"/>
    </row>
    <row r="8" spans="1:50" ht="24" customHeight="1" x14ac:dyDescent="0.25">
      <c r="B8" s="39" t="s">
        <v>8</v>
      </c>
      <c r="C8" s="15">
        <f t="shared" ref="C8:C31" si="2">SUM(D8:AH8)</f>
        <v>34</v>
      </c>
      <c r="D8" s="4">
        <f>SUMIFS(Table1[[Hours/Day]:[Hours/Day]],Table1[[Resource Name]:[Resource Name]],'Resource Summary'!$B8,Table1[[Start Date]:[Start Date]],"&lt;="&amp;'Resource Summary'!D$6,Table1[[End Date]:[End Date]],"&gt;="&amp;'Resource Summary'!D$6,Table1[[Project Name]:[Project Name]],rngProject)</f>
        <v>2</v>
      </c>
      <c r="E8" s="4">
        <f>SUMIFS(Table1[[Hours/Day]:[Hours/Day]],Table1[[Resource Name]:[Resource Name]],'Resource Summary'!$B8,Table1[[Start Date]:[Start Date]],"&lt;="&amp;'Resource Summary'!E$6,Table1[[End Date]:[End Date]],"&gt;="&amp;'Resource Summary'!E$6,Table1[[Project Name]:[Project Name]],rngProject)</f>
        <v>2</v>
      </c>
      <c r="F8" s="4">
        <f>SUMIFS(Table1[[Hours/Day]:[Hours/Day]],Table1[[Resource Name]:[Resource Name]],'Resource Summary'!$B8,Table1[[Start Date]:[Start Date]],"&lt;="&amp;'Resource Summary'!F$6,Table1[[End Date]:[End Date]],"&gt;="&amp;'Resource Summary'!F$6,Table1[[Project Name]:[Project Name]],rngProject)</f>
        <v>2</v>
      </c>
      <c r="G8" s="4">
        <f>SUMIFS(Table1[[Hours/Day]:[Hours/Day]],Table1[[Resource Name]:[Resource Name]],'Resource Summary'!$B8,Table1[[Start Date]:[Start Date]],"&lt;="&amp;'Resource Summary'!G$6,Table1[[End Date]:[End Date]],"&gt;="&amp;'Resource Summary'!G$6,Table1[[Project Name]:[Project Name]],rngProject)</f>
        <v>2</v>
      </c>
      <c r="H8" s="4">
        <f>SUMIFS(Table1[[Hours/Day]:[Hours/Day]],Table1[[Resource Name]:[Resource Name]],'Resource Summary'!$B8,Table1[[Start Date]:[Start Date]],"&lt;="&amp;'Resource Summary'!H$6,Table1[[End Date]:[End Date]],"&gt;="&amp;'Resource Summary'!H$6,Table1[[Project Name]:[Project Name]],rngProject)</f>
        <v>2</v>
      </c>
      <c r="I8" s="4">
        <f>SUMIFS(Table1[[Hours/Day]:[Hours/Day]],Table1[[Resource Name]:[Resource Name]],'Resource Summary'!$B8,Table1[[Start Date]:[Start Date]],"&lt;="&amp;'Resource Summary'!I$6,Table1[[End Date]:[End Date]],"&gt;="&amp;'Resource Summary'!I$6,Table1[[Project Name]:[Project Name]],rngProject)</f>
        <v>2</v>
      </c>
      <c r="J8" s="4">
        <f>SUMIFS(Table1[[Hours/Day]:[Hours/Day]],Table1[[Resource Name]:[Resource Name]],'Resource Summary'!$B8,Table1[[Start Date]:[Start Date]],"&lt;="&amp;'Resource Summary'!J$6,Table1[[End Date]:[End Date]],"&gt;="&amp;'Resource Summary'!J$6,Table1[[Project Name]:[Project Name]],rngProject)</f>
        <v>2</v>
      </c>
      <c r="K8" s="4">
        <f>SUMIFS(Table1[[Hours/Day]:[Hours/Day]],Table1[[Resource Name]:[Resource Name]],'Resource Summary'!$B8,Table1[[Start Date]:[Start Date]],"&lt;="&amp;'Resource Summary'!K$6,Table1[[End Date]:[End Date]],"&gt;="&amp;'Resource Summary'!K$6,Table1[[Project Name]:[Project Name]],rngProject)</f>
        <v>2</v>
      </c>
      <c r="L8" s="4">
        <f>SUMIFS(Table1[[Hours/Day]:[Hours/Day]],Table1[[Resource Name]:[Resource Name]],'Resource Summary'!$B8,Table1[[Start Date]:[Start Date]],"&lt;="&amp;'Resource Summary'!L$6,Table1[[End Date]:[End Date]],"&gt;="&amp;'Resource Summary'!L$6,Table1[[Project Name]:[Project Name]],rngProject)</f>
        <v>2</v>
      </c>
      <c r="M8" s="4">
        <f>SUMIFS(Table1[[Hours/Day]:[Hours/Day]],Table1[[Resource Name]:[Resource Name]],'Resource Summary'!$B8,Table1[[Start Date]:[Start Date]],"&lt;="&amp;'Resource Summary'!M$6,Table1[[End Date]:[End Date]],"&gt;="&amp;'Resource Summary'!M$6,Table1[[Project Name]:[Project Name]],rngProject)</f>
        <v>2</v>
      </c>
      <c r="N8" s="4">
        <f>SUMIFS(Table1[[Hours/Day]:[Hours/Day]],Table1[[Resource Name]:[Resource Name]],'Resource Summary'!$B8,Table1[[Start Date]:[Start Date]],"&lt;="&amp;'Resource Summary'!N$6,Table1[[End Date]:[End Date]],"&gt;="&amp;'Resource Summary'!N$6,Table1[[Project Name]:[Project Name]],rngProject)</f>
        <v>2</v>
      </c>
      <c r="O8" s="4">
        <f>SUMIFS(Table1[[Hours/Day]:[Hours/Day]],Table1[[Resource Name]:[Resource Name]],'Resource Summary'!$B8,Table1[[Start Date]:[Start Date]],"&lt;="&amp;'Resource Summary'!O$6,Table1[[End Date]:[End Date]],"&gt;="&amp;'Resource Summary'!O$6,Table1[[Project Name]:[Project Name]],rngProject)</f>
        <v>2</v>
      </c>
      <c r="P8" s="4">
        <f>SUMIFS(Table1[[Hours/Day]:[Hours/Day]],Table1[[Resource Name]:[Resource Name]],'Resource Summary'!$B8,Table1[[Start Date]:[Start Date]],"&lt;="&amp;'Resource Summary'!P$6,Table1[[End Date]:[End Date]],"&gt;="&amp;'Resource Summary'!P$6,Table1[[Project Name]:[Project Name]],rngProject)</f>
        <v>1</v>
      </c>
      <c r="Q8" s="4">
        <f>SUMIFS(Table1[[Hours/Day]:[Hours/Day]],Table1[[Resource Name]:[Resource Name]],'Resource Summary'!$B8,Table1[[Start Date]:[Start Date]],"&lt;="&amp;'Resource Summary'!Q$6,Table1[[End Date]:[End Date]],"&gt;="&amp;'Resource Summary'!Q$6,Table1[[Project Name]:[Project Name]],rngProject)</f>
        <v>1</v>
      </c>
      <c r="R8" s="4">
        <f>SUMIFS(Table1[[Hours/Day]:[Hours/Day]],Table1[[Resource Name]:[Resource Name]],'Resource Summary'!$B8,Table1[[Start Date]:[Start Date]],"&lt;="&amp;'Resource Summary'!R$6,Table1[[End Date]:[End Date]],"&gt;="&amp;'Resource Summary'!R$6,Table1[[Project Name]:[Project Name]],rngProject)</f>
        <v>1</v>
      </c>
      <c r="S8" s="4">
        <f>SUMIFS(Table1[[Hours/Day]:[Hours/Day]],Table1[[Resource Name]:[Resource Name]],'Resource Summary'!$B8,Table1[[Start Date]:[Start Date]],"&lt;="&amp;'Resource Summary'!S$6,Table1[[End Date]:[End Date]],"&gt;="&amp;'Resource Summary'!S$6,Table1[[Project Name]:[Project Name]],rngProject)</f>
        <v>1</v>
      </c>
      <c r="T8" s="4">
        <f>SUMIFS(Table1[[Hours/Day]:[Hours/Day]],Table1[[Resource Name]:[Resource Name]],'Resource Summary'!$B8,Table1[[Start Date]:[Start Date]],"&lt;="&amp;'Resource Summary'!T$6,Table1[[End Date]:[End Date]],"&gt;="&amp;'Resource Summary'!T$6,Table1[[Project Name]:[Project Name]],rngProject)</f>
        <v>1</v>
      </c>
      <c r="U8" s="4">
        <f>SUMIFS(Table1[[Hours/Day]:[Hours/Day]],Table1[[Resource Name]:[Resource Name]],'Resource Summary'!$B8,Table1[[Start Date]:[Start Date]],"&lt;="&amp;'Resource Summary'!U$6,Table1[[End Date]:[End Date]],"&gt;="&amp;'Resource Summary'!U$6,Table1[[Project Name]:[Project Name]],rngProject)</f>
        <v>1</v>
      </c>
      <c r="V8" s="4">
        <f>SUMIFS(Table1[[Hours/Day]:[Hours/Day]],Table1[[Resource Name]:[Resource Name]],'Resource Summary'!$B8,Table1[[Start Date]:[Start Date]],"&lt;="&amp;'Resource Summary'!V$6,Table1[[End Date]:[End Date]],"&gt;="&amp;'Resource Summary'!V$6,Table1[[Project Name]:[Project Name]],rngProject)</f>
        <v>1</v>
      </c>
      <c r="W8" s="4">
        <f>SUMIFS(Table1[[Hours/Day]:[Hours/Day]],Table1[[Resource Name]:[Resource Name]],'Resource Summary'!$B8,Table1[[Start Date]:[Start Date]],"&lt;="&amp;'Resource Summary'!W$6,Table1[[End Date]:[End Date]],"&gt;="&amp;'Resource Summary'!W$6,Table1[[Project Name]:[Project Name]],rngProject)</f>
        <v>1</v>
      </c>
      <c r="X8" s="4">
        <f>SUMIFS(Table1[[Hours/Day]:[Hours/Day]],Table1[[Resource Name]:[Resource Name]],'Resource Summary'!$B8,Table1[[Start Date]:[Start Date]],"&lt;="&amp;'Resource Summary'!X$6,Table1[[End Date]:[End Date]],"&gt;="&amp;'Resource Summary'!X$6,Table1[[Project Name]:[Project Name]],rngProject)</f>
        <v>0</v>
      </c>
      <c r="Y8" s="4">
        <f>SUMIFS(Table1[[Hours/Day]:[Hours/Day]],Table1[[Resource Name]:[Resource Name]],'Resource Summary'!$B8,Table1[[Start Date]:[Start Date]],"&lt;="&amp;'Resource Summary'!Y$6,Table1[[End Date]:[End Date]],"&gt;="&amp;'Resource Summary'!Y$6,Table1[[Project Name]:[Project Name]],rngProject)</f>
        <v>0</v>
      </c>
      <c r="Z8" s="4">
        <f>SUMIFS(Table1[[Hours/Day]:[Hours/Day]],Table1[[Resource Name]:[Resource Name]],'Resource Summary'!$B8,Table1[[Start Date]:[Start Date]],"&lt;="&amp;'Resource Summary'!Z$6,Table1[[End Date]:[End Date]],"&gt;="&amp;'Resource Summary'!Z$6,Table1[[Project Name]:[Project Name]],rngProject)</f>
        <v>0</v>
      </c>
      <c r="AA8" s="4">
        <f>SUMIFS(Table1[[Hours/Day]:[Hours/Day]],Table1[[Resource Name]:[Resource Name]],'Resource Summary'!$B8,Table1[[Start Date]:[Start Date]],"&lt;="&amp;'Resource Summary'!AA$6,Table1[[End Date]:[End Date]],"&gt;="&amp;'Resource Summary'!AA$6,Table1[[Project Name]:[Project Name]],rngProject)</f>
        <v>0</v>
      </c>
      <c r="AB8" s="4">
        <f>SUMIFS(Table1[[Hours/Day]:[Hours/Day]],Table1[[Resource Name]:[Resource Name]],'Resource Summary'!$B8,Table1[[Start Date]:[Start Date]],"&lt;="&amp;'Resource Summary'!AB$6,Table1[[End Date]:[End Date]],"&gt;="&amp;'Resource Summary'!AB$6,Table1[[Project Name]:[Project Name]],rngProject)</f>
        <v>0</v>
      </c>
      <c r="AC8" s="4">
        <f>SUMIFS(Table1[[Hours/Day]:[Hours/Day]],Table1[[Resource Name]:[Resource Name]],'Resource Summary'!$B8,Table1[[Start Date]:[Start Date]],"&lt;="&amp;'Resource Summary'!AC$6,Table1[[End Date]:[End Date]],"&gt;="&amp;'Resource Summary'!AC$6,Table1[[Project Name]:[Project Name]],rngProject)</f>
        <v>0</v>
      </c>
      <c r="AD8" s="4">
        <f>SUMIFS(Table1[[Hours/Day]:[Hours/Day]],Table1[[Resource Name]:[Resource Name]],'Resource Summary'!$B8,Table1[[Start Date]:[Start Date]],"&lt;="&amp;'Resource Summary'!AD$6,Table1[[End Date]:[End Date]],"&gt;="&amp;'Resource Summary'!AD$6,Table1[[Project Name]:[Project Name]],rngProject)</f>
        <v>0</v>
      </c>
      <c r="AE8" s="4">
        <f>SUMIFS(Table1[[Hours/Day]:[Hours/Day]],Table1[[Resource Name]:[Resource Name]],'Resource Summary'!$B8,Table1[[Start Date]:[Start Date]],"&lt;="&amp;'Resource Summary'!AE$6,Table1[[End Date]:[End Date]],"&gt;="&amp;'Resource Summary'!AE$6,Table1[[Project Name]:[Project Name]],rngProject)</f>
        <v>0</v>
      </c>
      <c r="AF8" s="4">
        <f>SUMIFS(Table1[[Hours/Day]:[Hours/Day]],Table1[[Resource Name]:[Resource Name]],'Resource Summary'!$B8,Table1[[Start Date]:[Start Date]],"&lt;="&amp;'Resource Summary'!AF$6,Table1[[End Date]:[End Date]],"&gt;="&amp;'Resource Summary'!AF$6,Table1[[Project Name]:[Project Name]],rngProject)</f>
        <v>0</v>
      </c>
      <c r="AG8" s="4">
        <f>SUMIFS(Table1[[Hours/Day]:[Hours/Day]],Table1[[Resource Name]:[Resource Name]],'Resource Summary'!$B8,Table1[[Start Date]:[Start Date]],"&lt;="&amp;'Resource Summary'!AG$6,Table1[[End Date]:[End Date]],"&gt;="&amp;'Resource Summary'!AG$6,Table1[[Project Name]:[Project Name]],rngProject)</f>
        <v>0</v>
      </c>
      <c r="AH8" s="4">
        <f>SUMIFS(Table1[[Hours/Day]:[Hours/Day]],Table1[[Resource Name]:[Resource Name]],'Resource Summary'!$B8,Table1[[Start Date]:[Start Date]],"&lt;="&amp;'Resource Summary'!AH$6,Table1[[End Date]:[End Date]],"&gt;="&amp;'Resource Summary'!AH$6,Table1[[Project Name]:[Project Name]],rngProject)</f>
        <v>2</v>
      </c>
      <c r="AI8" s="11"/>
    </row>
    <row r="9" spans="1:50" ht="24" customHeight="1" x14ac:dyDescent="0.25">
      <c r="B9" s="39" t="s">
        <v>9</v>
      </c>
      <c r="C9" s="15">
        <f t="shared" si="2"/>
        <v>47</v>
      </c>
      <c r="D9" s="4">
        <f>SUMIFS(Table1[[Hours/Day]:[Hours/Day]],Table1[[Resource Name]:[Resource Name]],'Resource Summary'!$B9,Table1[[Start Date]:[Start Date]],"&lt;="&amp;'Resource Summary'!D$6,Table1[[End Date]:[End Date]],"&gt;="&amp;'Resource Summary'!D$6,Table1[[Project Name]:[Project Name]],rngProject)</f>
        <v>2</v>
      </c>
      <c r="E9" s="4">
        <f>SUMIFS(Table1[[Hours/Day]:[Hours/Day]],Table1[[Resource Name]:[Resource Name]],'Resource Summary'!$B9,Table1[[Start Date]:[Start Date]],"&lt;="&amp;'Resource Summary'!E$6,Table1[[End Date]:[End Date]],"&gt;="&amp;'Resource Summary'!E$6,Table1[[Project Name]:[Project Name]],rngProject)</f>
        <v>2</v>
      </c>
      <c r="F9" s="4">
        <f>SUMIFS(Table1[[Hours/Day]:[Hours/Day]],Table1[[Resource Name]:[Resource Name]],'Resource Summary'!$B9,Table1[[Start Date]:[Start Date]],"&lt;="&amp;'Resource Summary'!F$6,Table1[[End Date]:[End Date]],"&gt;="&amp;'Resource Summary'!F$6,Table1[[Project Name]:[Project Name]],rngProject)</f>
        <v>2</v>
      </c>
      <c r="G9" s="4">
        <f>SUMIFS(Table1[[Hours/Day]:[Hours/Day]],Table1[[Resource Name]:[Resource Name]],'Resource Summary'!$B9,Table1[[Start Date]:[Start Date]],"&lt;="&amp;'Resource Summary'!G$6,Table1[[End Date]:[End Date]],"&gt;="&amp;'Resource Summary'!G$6,Table1[[Project Name]:[Project Name]],rngProject)</f>
        <v>2</v>
      </c>
      <c r="H9" s="4">
        <f>SUMIFS(Table1[[Hours/Day]:[Hours/Day]],Table1[[Resource Name]:[Resource Name]],'Resource Summary'!$B9,Table1[[Start Date]:[Start Date]],"&lt;="&amp;'Resource Summary'!H$6,Table1[[End Date]:[End Date]],"&gt;="&amp;'Resource Summary'!H$6,Table1[[Project Name]:[Project Name]],rngProject)</f>
        <v>2</v>
      </c>
      <c r="I9" s="4">
        <f>SUMIFS(Table1[[Hours/Day]:[Hours/Day]],Table1[[Resource Name]:[Resource Name]],'Resource Summary'!$B9,Table1[[Start Date]:[Start Date]],"&lt;="&amp;'Resource Summary'!I$6,Table1[[End Date]:[End Date]],"&gt;="&amp;'Resource Summary'!I$6,Table1[[Project Name]:[Project Name]],rngProject)</f>
        <v>4</v>
      </c>
      <c r="J9" s="4">
        <f>SUMIFS(Table1[[Hours/Day]:[Hours/Day]],Table1[[Resource Name]:[Resource Name]],'Resource Summary'!$B9,Table1[[Start Date]:[Start Date]],"&lt;="&amp;'Resource Summary'!J$6,Table1[[End Date]:[End Date]],"&gt;="&amp;'Resource Summary'!J$6,Table1[[Project Name]:[Project Name]],rngProject)</f>
        <v>4</v>
      </c>
      <c r="K9" s="4">
        <f>SUMIFS(Table1[[Hours/Day]:[Hours/Day]],Table1[[Resource Name]:[Resource Name]],'Resource Summary'!$B9,Table1[[Start Date]:[Start Date]],"&lt;="&amp;'Resource Summary'!K$6,Table1[[End Date]:[End Date]],"&gt;="&amp;'Resource Summary'!K$6,Table1[[Project Name]:[Project Name]],rngProject)</f>
        <v>4</v>
      </c>
      <c r="L9" s="4">
        <f>SUMIFS(Table1[[Hours/Day]:[Hours/Day]],Table1[[Resource Name]:[Resource Name]],'Resource Summary'!$B9,Table1[[Start Date]:[Start Date]],"&lt;="&amp;'Resource Summary'!L$6,Table1[[End Date]:[End Date]],"&gt;="&amp;'Resource Summary'!L$6,Table1[[Project Name]:[Project Name]],rngProject)</f>
        <v>4</v>
      </c>
      <c r="M9" s="4">
        <f>SUMIFS(Table1[[Hours/Day]:[Hours/Day]],Table1[[Resource Name]:[Resource Name]],'Resource Summary'!$B9,Table1[[Start Date]:[Start Date]],"&lt;="&amp;'Resource Summary'!M$6,Table1[[End Date]:[End Date]],"&gt;="&amp;'Resource Summary'!M$6,Table1[[Project Name]:[Project Name]],rngProject)</f>
        <v>4</v>
      </c>
      <c r="N9" s="4">
        <f>SUMIFS(Table1[[Hours/Day]:[Hours/Day]],Table1[[Resource Name]:[Resource Name]],'Resource Summary'!$B9,Table1[[Start Date]:[Start Date]],"&lt;="&amp;'Resource Summary'!N$6,Table1[[End Date]:[End Date]],"&gt;="&amp;'Resource Summary'!N$6,Table1[[Project Name]:[Project Name]],rngProject)</f>
        <v>2</v>
      </c>
      <c r="O9" s="4">
        <f>SUMIFS(Table1[[Hours/Day]:[Hours/Day]],Table1[[Resource Name]:[Resource Name]],'Resource Summary'!$B9,Table1[[Start Date]:[Start Date]],"&lt;="&amp;'Resource Summary'!O$6,Table1[[End Date]:[End Date]],"&gt;="&amp;'Resource Summary'!O$6,Table1[[Project Name]:[Project Name]],rngProject)</f>
        <v>0</v>
      </c>
      <c r="P9" s="4">
        <f>SUMIFS(Table1[[Hours/Day]:[Hours/Day]],Table1[[Resource Name]:[Resource Name]],'Resource Summary'!$B9,Table1[[Start Date]:[Start Date]],"&lt;="&amp;'Resource Summary'!P$6,Table1[[End Date]:[End Date]],"&gt;="&amp;'Resource Summary'!P$6,Table1[[Project Name]:[Project Name]],rngProject)</f>
        <v>0</v>
      </c>
      <c r="Q9" s="4">
        <f>SUMIFS(Table1[[Hours/Day]:[Hours/Day]],Table1[[Resource Name]:[Resource Name]],'Resource Summary'!$B9,Table1[[Start Date]:[Start Date]],"&lt;="&amp;'Resource Summary'!Q$6,Table1[[End Date]:[End Date]],"&gt;="&amp;'Resource Summary'!Q$6,Table1[[Project Name]:[Project Name]],rngProject)</f>
        <v>0</v>
      </c>
      <c r="R9" s="4">
        <f>SUMIFS(Table1[[Hours/Day]:[Hours/Day]],Table1[[Resource Name]:[Resource Name]],'Resource Summary'!$B9,Table1[[Start Date]:[Start Date]],"&lt;="&amp;'Resource Summary'!R$6,Table1[[End Date]:[End Date]],"&gt;="&amp;'Resource Summary'!R$6,Table1[[Project Name]:[Project Name]],rngProject)</f>
        <v>0</v>
      </c>
      <c r="S9" s="4">
        <f>SUMIFS(Table1[[Hours/Day]:[Hours/Day]],Table1[[Resource Name]:[Resource Name]],'Resource Summary'!$B9,Table1[[Start Date]:[Start Date]],"&lt;="&amp;'Resource Summary'!S$6,Table1[[End Date]:[End Date]],"&gt;="&amp;'Resource Summary'!S$6,Table1[[Project Name]:[Project Name]],rngProject)</f>
        <v>0</v>
      </c>
      <c r="T9" s="4">
        <f>SUMIFS(Table1[[Hours/Day]:[Hours/Day]],Table1[[Resource Name]:[Resource Name]],'Resource Summary'!$B9,Table1[[Start Date]:[Start Date]],"&lt;="&amp;'Resource Summary'!T$6,Table1[[End Date]:[End Date]],"&gt;="&amp;'Resource Summary'!T$6,Table1[[Project Name]:[Project Name]],rngProject)</f>
        <v>0</v>
      </c>
      <c r="U9" s="4">
        <f>SUMIFS(Table1[[Hours/Day]:[Hours/Day]],Table1[[Resource Name]:[Resource Name]],'Resource Summary'!$B9,Table1[[Start Date]:[Start Date]],"&lt;="&amp;'Resource Summary'!U$6,Table1[[End Date]:[End Date]],"&gt;="&amp;'Resource Summary'!U$6,Table1[[Project Name]:[Project Name]],rngProject)</f>
        <v>1</v>
      </c>
      <c r="V9" s="4">
        <f>SUMIFS(Table1[[Hours/Day]:[Hours/Day]],Table1[[Resource Name]:[Resource Name]],'Resource Summary'!$B9,Table1[[Start Date]:[Start Date]],"&lt;="&amp;'Resource Summary'!V$6,Table1[[End Date]:[End Date]],"&gt;="&amp;'Resource Summary'!V$6,Table1[[Project Name]:[Project Name]],rngProject)</f>
        <v>2</v>
      </c>
      <c r="W9" s="4">
        <f>SUMIFS(Table1[[Hours/Day]:[Hours/Day]],Table1[[Resource Name]:[Resource Name]],'Resource Summary'!$B9,Table1[[Start Date]:[Start Date]],"&lt;="&amp;'Resource Summary'!W$6,Table1[[End Date]:[End Date]],"&gt;="&amp;'Resource Summary'!W$6,Table1[[Project Name]:[Project Name]],rngProject)</f>
        <v>2</v>
      </c>
      <c r="X9" s="4">
        <f>SUMIFS(Table1[[Hours/Day]:[Hours/Day]],Table1[[Resource Name]:[Resource Name]],'Resource Summary'!$B9,Table1[[Start Date]:[Start Date]],"&lt;="&amp;'Resource Summary'!X$6,Table1[[End Date]:[End Date]],"&gt;="&amp;'Resource Summary'!X$6,Table1[[Project Name]:[Project Name]],rngProject)</f>
        <v>2</v>
      </c>
      <c r="Y9" s="4">
        <f>SUMIFS(Table1[[Hours/Day]:[Hours/Day]],Table1[[Resource Name]:[Resource Name]],'Resource Summary'!$B9,Table1[[Start Date]:[Start Date]],"&lt;="&amp;'Resource Summary'!Y$6,Table1[[End Date]:[End Date]],"&gt;="&amp;'Resource Summary'!Y$6,Table1[[Project Name]:[Project Name]],rngProject)</f>
        <v>2</v>
      </c>
      <c r="Z9" s="4">
        <f>SUMIFS(Table1[[Hours/Day]:[Hours/Day]],Table1[[Resource Name]:[Resource Name]],'Resource Summary'!$B9,Table1[[Start Date]:[Start Date]],"&lt;="&amp;'Resource Summary'!Z$6,Table1[[End Date]:[End Date]],"&gt;="&amp;'Resource Summary'!Z$6,Table1[[Project Name]:[Project Name]],rngProject)</f>
        <v>2</v>
      </c>
      <c r="AA9" s="4">
        <f>SUMIFS(Table1[[Hours/Day]:[Hours/Day]],Table1[[Resource Name]:[Resource Name]],'Resource Summary'!$B9,Table1[[Start Date]:[Start Date]],"&lt;="&amp;'Resource Summary'!AA$6,Table1[[End Date]:[End Date]],"&gt;="&amp;'Resource Summary'!AA$6,Table1[[Project Name]:[Project Name]],rngProject)</f>
        <v>2</v>
      </c>
      <c r="AB9" s="4">
        <f>SUMIFS(Table1[[Hours/Day]:[Hours/Day]],Table1[[Resource Name]:[Resource Name]],'Resource Summary'!$B9,Table1[[Start Date]:[Start Date]],"&lt;="&amp;'Resource Summary'!AB$6,Table1[[End Date]:[End Date]],"&gt;="&amp;'Resource Summary'!AB$6,Table1[[Project Name]:[Project Name]],rngProject)</f>
        <v>0</v>
      </c>
      <c r="AC9" s="4">
        <f>SUMIFS(Table1[[Hours/Day]:[Hours/Day]],Table1[[Resource Name]:[Resource Name]],'Resource Summary'!$B9,Table1[[Start Date]:[Start Date]],"&lt;="&amp;'Resource Summary'!AC$6,Table1[[End Date]:[End Date]],"&gt;="&amp;'Resource Summary'!AC$6,Table1[[Project Name]:[Project Name]],rngProject)</f>
        <v>0</v>
      </c>
      <c r="AD9" s="4">
        <f>SUMIFS(Table1[[Hours/Day]:[Hours/Day]],Table1[[Resource Name]:[Resource Name]],'Resource Summary'!$B9,Table1[[Start Date]:[Start Date]],"&lt;="&amp;'Resource Summary'!AD$6,Table1[[End Date]:[End Date]],"&gt;="&amp;'Resource Summary'!AD$6,Table1[[Project Name]:[Project Name]],rngProject)</f>
        <v>0</v>
      </c>
      <c r="AE9" s="4">
        <f>SUMIFS(Table1[[Hours/Day]:[Hours/Day]],Table1[[Resource Name]:[Resource Name]],'Resource Summary'!$B9,Table1[[Start Date]:[Start Date]],"&lt;="&amp;'Resource Summary'!AE$6,Table1[[End Date]:[End Date]],"&gt;="&amp;'Resource Summary'!AE$6,Table1[[Project Name]:[Project Name]],rngProject)</f>
        <v>0</v>
      </c>
      <c r="AF9" s="4">
        <f>SUMIFS(Table1[[Hours/Day]:[Hours/Day]],Table1[[Resource Name]:[Resource Name]],'Resource Summary'!$B9,Table1[[Start Date]:[Start Date]],"&lt;="&amp;'Resource Summary'!AF$6,Table1[[End Date]:[End Date]],"&gt;="&amp;'Resource Summary'!AF$6,Table1[[Project Name]:[Project Name]],rngProject)</f>
        <v>0</v>
      </c>
      <c r="AG9" s="4">
        <f>SUMIFS(Table1[[Hours/Day]:[Hours/Day]],Table1[[Resource Name]:[Resource Name]],'Resource Summary'!$B9,Table1[[Start Date]:[Start Date]],"&lt;="&amp;'Resource Summary'!AG$6,Table1[[End Date]:[End Date]],"&gt;="&amp;'Resource Summary'!AG$6,Table1[[Project Name]:[Project Name]],rngProject)</f>
        <v>0</v>
      </c>
      <c r="AH9" s="4">
        <f>SUMIFS(Table1[[Hours/Day]:[Hours/Day]],Table1[[Resource Name]:[Resource Name]],'Resource Summary'!$B9,Table1[[Start Date]:[Start Date]],"&lt;="&amp;'Resource Summary'!AH$6,Table1[[End Date]:[End Date]],"&gt;="&amp;'Resource Summary'!AH$6,Table1[[Project Name]:[Project Name]],rngProject)</f>
        <v>2</v>
      </c>
      <c r="AI9" s="11"/>
    </row>
    <row r="10" spans="1:50" ht="24" customHeight="1" x14ac:dyDescent="0.25">
      <c r="B10" s="39" t="s">
        <v>10</v>
      </c>
      <c r="C10" s="15">
        <f t="shared" si="2"/>
        <v>70</v>
      </c>
      <c r="D10" s="4">
        <f>SUMIFS(Table1[[Hours/Day]:[Hours/Day]],Table1[[Resource Name]:[Resource Name]],'Resource Summary'!$B10,Table1[[Start Date]:[Start Date]],"&lt;="&amp;'Resource Summary'!D$6,Table1[[End Date]:[End Date]],"&gt;="&amp;'Resource Summary'!D$6,Table1[[Project Name]:[Project Name]],rngProject)</f>
        <v>0</v>
      </c>
      <c r="E10" s="4">
        <f>SUMIFS(Table1[[Hours/Day]:[Hours/Day]],Table1[[Resource Name]:[Resource Name]],'Resource Summary'!$B10,Table1[[Start Date]:[Start Date]],"&lt;="&amp;'Resource Summary'!E$6,Table1[[End Date]:[End Date]],"&gt;="&amp;'Resource Summary'!E$6,Table1[[Project Name]:[Project Name]],rngProject)</f>
        <v>1</v>
      </c>
      <c r="F10" s="4">
        <f>SUMIFS(Table1[[Hours/Day]:[Hours/Day]],Table1[[Resource Name]:[Resource Name]],'Resource Summary'!$B10,Table1[[Start Date]:[Start Date]],"&lt;="&amp;'Resource Summary'!F$6,Table1[[End Date]:[End Date]],"&gt;="&amp;'Resource Summary'!F$6,Table1[[Project Name]:[Project Name]],rngProject)</f>
        <v>1</v>
      </c>
      <c r="G10" s="4">
        <f>SUMIFS(Table1[[Hours/Day]:[Hours/Day]],Table1[[Resource Name]:[Resource Name]],'Resource Summary'!$B10,Table1[[Start Date]:[Start Date]],"&lt;="&amp;'Resource Summary'!G$6,Table1[[End Date]:[End Date]],"&gt;="&amp;'Resource Summary'!G$6,Table1[[Project Name]:[Project Name]],rngProject)</f>
        <v>1</v>
      </c>
      <c r="H10" s="4">
        <f>SUMIFS(Table1[[Hours/Day]:[Hours/Day]],Table1[[Resource Name]:[Resource Name]],'Resource Summary'!$B10,Table1[[Start Date]:[Start Date]],"&lt;="&amp;'Resource Summary'!H$6,Table1[[End Date]:[End Date]],"&gt;="&amp;'Resource Summary'!H$6,Table1[[Project Name]:[Project Name]],rngProject)</f>
        <v>1</v>
      </c>
      <c r="I10" s="4">
        <f>SUMIFS(Table1[[Hours/Day]:[Hours/Day]],Table1[[Resource Name]:[Resource Name]],'Resource Summary'!$B10,Table1[[Start Date]:[Start Date]],"&lt;="&amp;'Resource Summary'!I$6,Table1[[End Date]:[End Date]],"&gt;="&amp;'Resource Summary'!I$6,Table1[[Project Name]:[Project Name]],rngProject)</f>
        <v>2</v>
      </c>
      <c r="J10" s="4">
        <f>SUMIFS(Table1[[Hours/Day]:[Hours/Day]],Table1[[Resource Name]:[Resource Name]],'Resource Summary'!$B10,Table1[[Start Date]:[Start Date]],"&lt;="&amp;'Resource Summary'!J$6,Table1[[End Date]:[End Date]],"&gt;="&amp;'Resource Summary'!J$6,Table1[[Project Name]:[Project Name]],rngProject)</f>
        <v>2</v>
      </c>
      <c r="K10" s="4">
        <f>SUMIFS(Table1[[Hours/Day]:[Hours/Day]],Table1[[Resource Name]:[Resource Name]],'Resource Summary'!$B10,Table1[[Start Date]:[Start Date]],"&lt;="&amp;'Resource Summary'!K$6,Table1[[End Date]:[End Date]],"&gt;="&amp;'Resource Summary'!K$6,Table1[[Project Name]:[Project Name]],rngProject)</f>
        <v>4</v>
      </c>
      <c r="L10" s="4">
        <f>SUMIFS(Table1[[Hours/Day]:[Hours/Day]],Table1[[Resource Name]:[Resource Name]],'Resource Summary'!$B10,Table1[[Start Date]:[Start Date]],"&lt;="&amp;'Resource Summary'!L$6,Table1[[End Date]:[End Date]],"&gt;="&amp;'Resource Summary'!L$6,Table1[[Project Name]:[Project Name]],rngProject)</f>
        <v>4</v>
      </c>
      <c r="M10" s="4">
        <f>SUMIFS(Table1[[Hours/Day]:[Hours/Day]],Table1[[Resource Name]:[Resource Name]],'Resource Summary'!$B10,Table1[[Start Date]:[Start Date]],"&lt;="&amp;'Resource Summary'!M$6,Table1[[End Date]:[End Date]],"&gt;="&amp;'Resource Summary'!M$6,Table1[[Project Name]:[Project Name]],rngProject)</f>
        <v>2</v>
      </c>
      <c r="N10" s="4">
        <f>SUMIFS(Table1[[Hours/Day]:[Hours/Day]],Table1[[Resource Name]:[Resource Name]],'Resource Summary'!$B10,Table1[[Start Date]:[Start Date]],"&lt;="&amp;'Resource Summary'!N$6,Table1[[End Date]:[End Date]],"&gt;="&amp;'Resource Summary'!N$6,Table1[[Project Name]:[Project Name]],rngProject)</f>
        <v>2</v>
      </c>
      <c r="O10" s="4">
        <f>SUMIFS(Table1[[Hours/Day]:[Hours/Day]],Table1[[Resource Name]:[Resource Name]],'Resource Summary'!$B10,Table1[[Start Date]:[Start Date]],"&lt;="&amp;'Resource Summary'!O$6,Table1[[End Date]:[End Date]],"&gt;="&amp;'Resource Summary'!O$6,Table1[[Project Name]:[Project Name]],rngProject)</f>
        <v>3</v>
      </c>
      <c r="P10" s="4">
        <f>SUMIFS(Table1[[Hours/Day]:[Hours/Day]],Table1[[Resource Name]:[Resource Name]],'Resource Summary'!$B10,Table1[[Start Date]:[Start Date]],"&lt;="&amp;'Resource Summary'!P$6,Table1[[End Date]:[End Date]],"&gt;="&amp;'Resource Summary'!P$6,Table1[[Project Name]:[Project Name]],rngProject)</f>
        <v>3</v>
      </c>
      <c r="Q10" s="4">
        <f>SUMIFS(Table1[[Hours/Day]:[Hours/Day]],Table1[[Resource Name]:[Resource Name]],'Resource Summary'!$B10,Table1[[Start Date]:[Start Date]],"&lt;="&amp;'Resource Summary'!Q$6,Table1[[End Date]:[End Date]],"&gt;="&amp;'Resource Summary'!Q$6,Table1[[Project Name]:[Project Name]],rngProject)</f>
        <v>4</v>
      </c>
      <c r="R10" s="4">
        <f>SUMIFS(Table1[[Hours/Day]:[Hours/Day]],Table1[[Resource Name]:[Resource Name]],'Resource Summary'!$B10,Table1[[Start Date]:[Start Date]],"&lt;="&amp;'Resource Summary'!R$6,Table1[[End Date]:[End Date]],"&gt;="&amp;'Resource Summary'!R$6,Table1[[Project Name]:[Project Name]],rngProject)</f>
        <v>4</v>
      </c>
      <c r="S10" s="4">
        <f>SUMIFS(Table1[[Hours/Day]:[Hours/Day]],Table1[[Resource Name]:[Resource Name]],'Resource Summary'!$B10,Table1[[Start Date]:[Start Date]],"&lt;="&amp;'Resource Summary'!S$6,Table1[[End Date]:[End Date]],"&gt;="&amp;'Resource Summary'!S$6,Table1[[Project Name]:[Project Name]],rngProject)</f>
        <v>2</v>
      </c>
      <c r="T10" s="4">
        <f>SUMIFS(Table1[[Hours/Day]:[Hours/Day]],Table1[[Resource Name]:[Resource Name]],'Resource Summary'!$B10,Table1[[Start Date]:[Start Date]],"&lt;="&amp;'Resource Summary'!T$6,Table1[[End Date]:[End Date]],"&gt;="&amp;'Resource Summary'!T$6,Table1[[Project Name]:[Project Name]],rngProject)</f>
        <v>2</v>
      </c>
      <c r="U10" s="4">
        <f>SUMIFS(Table1[[Hours/Day]:[Hours/Day]],Table1[[Resource Name]:[Resource Name]],'Resource Summary'!$B10,Table1[[Start Date]:[Start Date]],"&lt;="&amp;'Resource Summary'!U$6,Table1[[End Date]:[End Date]],"&gt;="&amp;'Resource Summary'!U$6,Table1[[Project Name]:[Project Name]],rngProject)</f>
        <v>1</v>
      </c>
      <c r="V10" s="4">
        <f>SUMIFS(Table1[[Hours/Day]:[Hours/Day]],Table1[[Resource Name]:[Resource Name]],'Resource Summary'!$B10,Table1[[Start Date]:[Start Date]],"&lt;="&amp;'Resource Summary'!V$6,Table1[[End Date]:[End Date]],"&gt;="&amp;'Resource Summary'!V$6,Table1[[Project Name]:[Project Name]],rngProject)</f>
        <v>1</v>
      </c>
      <c r="W10" s="4">
        <f>SUMIFS(Table1[[Hours/Day]:[Hours/Day]],Table1[[Resource Name]:[Resource Name]],'Resource Summary'!$B10,Table1[[Start Date]:[Start Date]],"&lt;="&amp;'Resource Summary'!W$6,Table1[[End Date]:[End Date]],"&gt;="&amp;'Resource Summary'!W$6,Table1[[Project Name]:[Project Name]],rngProject)</f>
        <v>1</v>
      </c>
      <c r="X10" s="4">
        <f>SUMIFS(Table1[[Hours/Day]:[Hours/Day]],Table1[[Resource Name]:[Resource Name]],'Resource Summary'!$B10,Table1[[Start Date]:[Start Date]],"&lt;="&amp;'Resource Summary'!X$6,Table1[[End Date]:[End Date]],"&gt;="&amp;'Resource Summary'!X$6,Table1[[Project Name]:[Project Name]],rngProject)</f>
        <v>1</v>
      </c>
      <c r="Y10" s="4">
        <f>SUMIFS(Table1[[Hours/Day]:[Hours/Day]],Table1[[Resource Name]:[Resource Name]],'Resource Summary'!$B10,Table1[[Start Date]:[Start Date]],"&lt;="&amp;'Resource Summary'!Y$6,Table1[[End Date]:[End Date]],"&gt;="&amp;'Resource Summary'!Y$6,Table1[[Project Name]:[Project Name]],rngProject)</f>
        <v>0</v>
      </c>
      <c r="Z10" s="4">
        <f>SUMIFS(Table1[[Hours/Day]:[Hours/Day]],Table1[[Resource Name]:[Resource Name]],'Resource Summary'!$B10,Table1[[Start Date]:[Start Date]],"&lt;="&amp;'Resource Summary'!Z$6,Table1[[End Date]:[End Date]],"&gt;="&amp;'Resource Summary'!Z$6,Table1[[Project Name]:[Project Name]],rngProject)</f>
        <v>0</v>
      </c>
      <c r="AA10" s="4">
        <f>SUMIFS(Table1[[Hours/Day]:[Hours/Day]],Table1[[Resource Name]:[Resource Name]],'Resource Summary'!$B10,Table1[[Start Date]:[Start Date]],"&lt;="&amp;'Resource Summary'!AA$6,Table1[[End Date]:[End Date]],"&gt;="&amp;'Resource Summary'!AA$6,Table1[[Project Name]:[Project Name]],rngProject)</f>
        <v>2</v>
      </c>
      <c r="AB10" s="4">
        <f>SUMIFS(Table1[[Hours/Day]:[Hours/Day]],Table1[[Resource Name]:[Resource Name]],'Resource Summary'!$B10,Table1[[Start Date]:[Start Date]],"&lt;="&amp;'Resource Summary'!AB$6,Table1[[End Date]:[End Date]],"&gt;="&amp;'Resource Summary'!AB$6,Table1[[Project Name]:[Project Name]],rngProject)</f>
        <v>2</v>
      </c>
      <c r="AC10" s="4">
        <f>SUMIFS(Table1[[Hours/Day]:[Hours/Day]],Table1[[Resource Name]:[Resource Name]],'Resource Summary'!$B10,Table1[[Start Date]:[Start Date]],"&lt;="&amp;'Resource Summary'!AC$6,Table1[[End Date]:[End Date]],"&gt;="&amp;'Resource Summary'!AC$6,Table1[[Project Name]:[Project Name]],rngProject)</f>
        <v>4</v>
      </c>
      <c r="AD10" s="4">
        <f>SUMIFS(Table1[[Hours/Day]:[Hours/Day]],Table1[[Resource Name]:[Resource Name]],'Resource Summary'!$B10,Table1[[Start Date]:[Start Date]],"&lt;="&amp;'Resource Summary'!AD$6,Table1[[End Date]:[End Date]],"&gt;="&amp;'Resource Summary'!AD$6,Table1[[Project Name]:[Project Name]],rngProject)</f>
        <v>4</v>
      </c>
      <c r="AE10" s="4">
        <f>SUMIFS(Table1[[Hours/Day]:[Hours/Day]],Table1[[Resource Name]:[Resource Name]],'Resource Summary'!$B10,Table1[[Start Date]:[Start Date]],"&lt;="&amp;'Resource Summary'!AE$6,Table1[[End Date]:[End Date]],"&gt;="&amp;'Resource Summary'!AE$6,Table1[[Project Name]:[Project Name]],rngProject)</f>
        <v>4</v>
      </c>
      <c r="AF10" s="4">
        <f>SUMIFS(Table1[[Hours/Day]:[Hours/Day]],Table1[[Resource Name]:[Resource Name]],'Resource Summary'!$B10,Table1[[Start Date]:[Start Date]],"&lt;="&amp;'Resource Summary'!AF$6,Table1[[End Date]:[End Date]],"&gt;="&amp;'Resource Summary'!AF$6,Table1[[Project Name]:[Project Name]],rngProject)</f>
        <v>4</v>
      </c>
      <c r="AG10" s="4">
        <f>SUMIFS(Table1[[Hours/Day]:[Hours/Day]],Table1[[Resource Name]:[Resource Name]],'Resource Summary'!$B10,Table1[[Start Date]:[Start Date]],"&lt;="&amp;'Resource Summary'!AG$6,Table1[[End Date]:[End Date]],"&gt;="&amp;'Resource Summary'!AG$6,Table1[[Project Name]:[Project Name]],rngProject)</f>
        <v>4</v>
      </c>
      <c r="AH10" s="4">
        <f>SUMIFS(Table1[[Hours/Day]:[Hours/Day]],Table1[[Resource Name]:[Resource Name]],'Resource Summary'!$B10,Table1[[Start Date]:[Start Date]],"&lt;="&amp;'Resource Summary'!AH$6,Table1[[End Date]:[End Date]],"&gt;="&amp;'Resource Summary'!AH$6,Table1[[Project Name]:[Project Name]],rngProject)</f>
        <v>4</v>
      </c>
      <c r="AI10" s="11"/>
    </row>
    <row r="11" spans="1:50" ht="24" customHeight="1" x14ac:dyDescent="0.25">
      <c r="B11" s="39" t="s">
        <v>11</v>
      </c>
      <c r="C11" s="15">
        <f t="shared" si="2"/>
        <v>53</v>
      </c>
      <c r="D11" s="4">
        <f>SUMIFS(Table1[[Hours/Day]:[Hours/Day]],Table1[[Resource Name]:[Resource Name]],'Resource Summary'!$B11,Table1[[Start Date]:[Start Date]],"&lt;="&amp;'Resource Summary'!D$6,Table1[[End Date]:[End Date]],"&gt;="&amp;'Resource Summary'!D$6,Table1[[Project Name]:[Project Name]],rngProject)</f>
        <v>0</v>
      </c>
      <c r="E11" s="4">
        <f>SUMIFS(Table1[[Hours/Day]:[Hours/Day]],Table1[[Resource Name]:[Resource Name]],'Resource Summary'!$B11,Table1[[Start Date]:[Start Date]],"&lt;="&amp;'Resource Summary'!E$6,Table1[[End Date]:[End Date]],"&gt;="&amp;'Resource Summary'!E$6,Table1[[Project Name]:[Project Name]],rngProject)</f>
        <v>1</v>
      </c>
      <c r="F11" s="4">
        <f>SUMIFS(Table1[[Hours/Day]:[Hours/Day]],Table1[[Resource Name]:[Resource Name]],'Resource Summary'!$B11,Table1[[Start Date]:[Start Date]],"&lt;="&amp;'Resource Summary'!F$6,Table1[[End Date]:[End Date]],"&gt;="&amp;'Resource Summary'!F$6,Table1[[Project Name]:[Project Name]],rngProject)</f>
        <v>1</v>
      </c>
      <c r="G11" s="4">
        <f>SUMIFS(Table1[[Hours/Day]:[Hours/Day]],Table1[[Resource Name]:[Resource Name]],'Resource Summary'!$B11,Table1[[Start Date]:[Start Date]],"&lt;="&amp;'Resource Summary'!G$6,Table1[[End Date]:[End Date]],"&gt;="&amp;'Resource Summary'!G$6,Table1[[Project Name]:[Project Name]],rngProject)</f>
        <v>1</v>
      </c>
      <c r="H11" s="4">
        <f>SUMIFS(Table1[[Hours/Day]:[Hours/Day]],Table1[[Resource Name]:[Resource Name]],'Resource Summary'!$B11,Table1[[Start Date]:[Start Date]],"&lt;="&amp;'Resource Summary'!H$6,Table1[[End Date]:[End Date]],"&gt;="&amp;'Resource Summary'!H$6,Table1[[Project Name]:[Project Name]],rngProject)</f>
        <v>1</v>
      </c>
      <c r="I11" s="4">
        <f>SUMIFS(Table1[[Hours/Day]:[Hours/Day]],Table1[[Resource Name]:[Resource Name]],'Resource Summary'!$B11,Table1[[Start Date]:[Start Date]],"&lt;="&amp;'Resource Summary'!I$6,Table1[[End Date]:[End Date]],"&gt;="&amp;'Resource Summary'!I$6,Table1[[Project Name]:[Project Name]],rngProject)</f>
        <v>3</v>
      </c>
      <c r="J11" s="4">
        <f>SUMIFS(Table1[[Hours/Day]:[Hours/Day]],Table1[[Resource Name]:[Resource Name]],'Resource Summary'!$B11,Table1[[Start Date]:[Start Date]],"&lt;="&amp;'Resource Summary'!J$6,Table1[[End Date]:[End Date]],"&gt;="&amp;'Resource Summary'!J$6,Table1[[Project Name]:[Project Name]],rngProject)</f>
        <v>3</v>
      </c>
      <c r="K11" s="4">
        <f>SUMIFS(Table1[[Hours/Day]:[Hours/Day]],Table1[[Resource Name]:[Resource Name]],'Resource Summary'!$B11,Table1[[Start Date]:[Start Date]],"&lt;="&amp;'Resource Summary'!K$6,Table1[[End Date]:[End Date]],"&gt;="&amp;'Resource Summary'!K$6,Table1[[Project Name]:[Project Name]],rngProject)</f>
        <v>2</v>
      </c>
      <c r="L11" s="4">
        <f>SUMIFS(Table1[[Hours/Day]:[Hours/Day]],Table1[[Resource Name]:[Resource Name]],'Resource Summary'!$B11,Table1[[Start Date]:[Start Date]],"&lt;="&amp;'Resource Summary'!L$6,Table1[[End Date]:[End Date]],"&gt;="&amp;'Resource Summary'!L$6,Table1[[Project Name]:[Project Name]],rngProject)</f>
        <v>2</v>
      </c>
      <c r="M11" s="4">
        <f>SUMIFS(Table1[[Hours/Day]:[Hours/Day]],Table1[[Resource Name]:[Resource Name]],'Resource Summary'!$B11,Table1[[Start Date]:[Start Date]],"&lt;="&amp;'Resource Summary'!M$6,Table1[[End Date]:[End Date]],"&gt;="&amp;'Resource Summary'!M$6,Table1[[Project Name]:[Project Name]],rngProject)</f>
        <v>0</v>
      </c>
      <c r="N11" s="4">
        <f>SUMIFS(Table1[[Hours/Day]:[Hours/Day]],Table1[[Resource Name]:[Resource Name]],'Resource Summary'!$B11,Table1[[Start Date]:[Start Date]],"&lt;="&amp;'Resource Summary'!N$6,Table1[[End Date]:[End Date]],"&gt;="&amp;'Resource Summary'!N$6,Table1[[Project Name]:[Project Name]],rngProject)</f>
        <v>0</v>
      </c>
      <c r="O11" s="4">
        <f>SUMIFS(Table1[[Hours/Day]:[Hours/Day]],Table1[[Resource Name]:[Resource Name]],'Resource Summary'!$B11,Table1[[Start Date]:[Start Date]],"&lt;="&amp;'Resource Summary'!O$6,Table1[[End Date]:[End Date]],"&gt;="&amp;'Resource Summary'!O$6,Table1[[Project Name]:[Project Name]],rngProject)</f>
        <v>1</v>
      </c>
      <c r="P11" s="4">
        <f>SUMIFS(Table1[[Hours/Day]:[Hours/Day]],Table1[[Resource Name]:[Resource Name]],'Resource Summary'!$B11,Table1[[Start Date]:[Start Date]],"&lt;="&amp;'Resource Summary'!P$6,Table1[[End Date]:[End Date]],"&gt;="&amp;'Resource Summary'!P$6,Table1[[Project Name]:[Project Name]],rngProject)</f>
        <v>1</v>
      </c>
      <c r="Q11" s="4">
        <f>SUMIFS(Table1[[Hours/Day]:[Hours/Day]],Table1[[Resource Name]:[Resource Name]],'Resource Summary'!$B11,Table1[[Start Date]:[Start Date]],"&lt;="&amp;'Resource Summary'!Q$6,Table1[[End Date]:[End Date]],"&gt;="&amp;'Resource Summary'!Q$6,Table1[[Project Name]:[Project Name]],rngProject)</f>
        <v>3</v>
      </c>
      <c r="R11" s="4">
        <f>SUMIFS(Table1[[Hours/Day]:[Hours/Day]],Table1[[Resource Name]:[Resource Name]],'Resource Summary'!$B11,Table1[[Start Date]:[Start Date]],"&lt;="&amp;'Resource Summary'!R$6,Table1[[End Date]:[End Date]],"&gt;="&amp;'Resource Summary'!R$6,Table1[[Project Name]:[Project Name]],rngProject)</f>
        <v>3</v>
      </c>
      <c r="S11" s="4">
        <f>SUMIFS(Table1[[Hours/Day]:[Hours/Day]],Table1[[Resource Name]:[Resource Name]],'Resource Summary'!$B11,Table1[[Start Date]:[Start Date]],"&lt;="&amp;'Resource Summary'!S$6,Table1[[End Date]:[End Date]],"&gt;="&amp;'Resource Summary'!S$6,Table1[[Project Name]:[Project Name]],rngProject)</f>
        <v>3</v>
      </c>
      <c r="T11" s="4">
        <f>SUMIFS(Table1[[Hours/Day]:[Hours/Day]],Table1[[Resource Name]:[Resource Name]],'Resource Summary'!$B11,Table1[[Start Date]:[Start Date]],"&lt;="&amp;'Resource Summary'!T$6,Table1[[End Date]:[End Date]],"&gt;="&amp;'Resource Summary'!T$6,Table1[[Project Name]:[Project Name]],rngProject)</f>
        <v>3</v>
      </c>
      <c r="U11" s="4">
        <f>SUMIFS(Table1[[Hours/Day]:[Hours/Day]],Table1[[Resource Name]:[Resource Name]],'Resource Summary'!$B11,Table1[[Start Date]:[Start Date]],"&lt;="&amp;'Resource Summary'!U$6,Table1[[End Date]:[End Date]],"&gt;="&amp;'Resource Summary'!U$6,Table1[[Project Name]:[Project Name]],rngProject)</f>
        <v>3</v>
      </c>
      <c r="V11" s="4">
        <f>SUMIFS(Table1[[Hours/Day]:[Hours/Day]],Table1[[Resource Name]:[Resource Name]],'Resource Summary'!$B11,Table1[[Start Date]:[Start Date]],"&lt;="&amp;'Resource Summary'!V$6,Table1[[End Date]:[End Date]],"&gt;="&amp;'Resource Summary'!V$6,Table1[[Project Name]:[Project Name]],rngProject)</f>
        <v>3</v>
      </c>
      <c r="W11" s="4">
        <f>SUMIFS(Table1[[Hours/Day]:[Hours/Day]],Table1[[Resource Name]:[Resource Name]],'Resource Summary'!$B11,Table1[[Start Date]:[Start Date]],"&lt;="&amp;'Resource Summary'!W$6,Table1[[End Date]:[End Date]],"&gt;="&amp;'Resource Summary'!W$6,Table1[[Project Name]:[Project Name]],rngProject)</f>
        <v>4</v>
      </c>
      <c r="X11" s="4">
        <f>SUMIFS(Table1[[Hours/Day]:[Hours/Day]],Table1[[Resource Name]:[Resource Name]],'Resource Summary'!$B11,Table1[[Start Date]:[Start Date]],"&lt;="&amp;'Resource Summary'!X$6,Table1[[End Date]:[End Date]],"&gt;="&amp;'Resource Summary'!X$6,Table1[[Project Name]:[Project Name]],rngProject)</f>
        <v>2</v>
      </c>
      <c r="Y11" s="4">
        <f>SUMIFS(Table1[[Hours/Day]:[Hours/Day]],Table1[[Resource Name]:[Resource Name]],'Resource Summary'!$B11,Table1[[Start Date]:[Start Date]],"&lt;="&amp;'Resource Summary'!Y$6,Table1[[End Date]:[End Date]],"&gt;="&amp;'Resource Summary'!Y$6,Table1[[Project Name]:[Project Name]],rngProject)</f>
        <v>2</v>
      </c>
      <c r="Z11" s="4">
        <f>SUMIFS(Table1[[Hours/Day]:[Hours/Day]],Table1[[Resource Name]:[Resource Name]],'Resource Summary'!$B11,Table1[[Start Date]:[Start Date]],"&lt;="&amp;'Resource Summary'!Z$6,Table1[[End Date]:[End Date]],"&gt;="&amp;'Resource Summary'!Z$6,Table1[[Project Name]:[Project Name]],rngProject)</f>
        <v>2</v>
      </c>
      <c r="AA11" s="4">
        <f>SUMIFS(Table1[[Hours/Day]:[Hours/Day]],Table1[[Resource Name]:[Resource Name]],'Resource Summary'!$B11,Table1[[Start Date]:[Start Date]],"&lt;="&amp;'Resource Summary'!AA$6,Table1[[End Date]:[End Date]],"&gt;="&amp;'Resource Summary'!AA$6,Table1[[Project Name]:[Project Name]],rngProject)</f>
        <v>3</v>
      </c>
      <c r="AB11" s="4">
        <f>SUMIFS(Table1[[Hours/Day]:[Hours/Day]],Table1[[Resource Name]:[Resource Name]],'Resource Summary'!$B11,Table1[[Start Date]:[Start Date]],"&lt;="&amp;'Resource Summary'!AB$6,Table1[[End Date]:[End Date]],"&gt;="&amp;'Resource Summary'!AB$6,Table1[[Project Name]:[Project Name]],rngProject)</f>
        <v>2</v>
      </c>
      <c r="AC11" s="4">
        <f>SUMIFS(Table1[[Hours/Day]:[Hours/Day]],Table1[[Resource Name]:[Resource Name]],'Resource Summary'!$B11,Table1[[Start Date]:[Start Date]],"&lt;="&amp;'Resource Summary'!AC$6,Table1[[End Date]:[End Date]],"&gt;="&amp;'Resource Summary'!AC$6,Table1[[Project Name]:[Project Name]],rngProject)</f>
        <v>2</v>
      </c>
      <c r="AD11" s="4">
        <f>SUMIFS(Table1[[Hours/Day]:[Hours/Day]],Table1[[Resource Name]:[Resource Name]],'Resource Summary'!$B11,Table1[[Start Date]:[Start Date]],"&lt;="&amp;'Resource Summary'!AD$6,Table1[[End Date]:[End Date]],"&gt;="&amp;'Resource Summary'!AD$6,Table1[[Project Name]:[Project Name]],rngProject)</f>
        <v>2</v>
      </c>
      <c r="AE11" s="4">
        <f>SUMIFS(Table1[[Hours/Day]:[Hours/Day]],Table1[[Resource Name]:[Resource Name]],'Resource Summary'!$B11,Table1[[Start Date]:[Start Date]],"&lt;="&amp;'Resource Summary'!AE$6,Table1[[End Date]:[End Date]],"&gt;="&amp;'Resource Summary'!AE$6,Table1[[Project Name]:[Project Name]],rngProject)</f>
        <v>0</v>
      </c>
      <c r="AF11" s="4">
        <f>SUMIFS(Table1[[Hours/Day]:[Hours/Day]],Table1[[Resource Name]:[Resource Name]],'Resource Summary'!$B11,Table1[[Start Date]:[Start Date]],"&lt;="&amp;'Resource Summary'!AF$6,Table1[[End Date]:[End Date]],"&gt;="&amp;'Resource Summary'!AF$6,Table1[[Project Name]:[Project Name]],rngProject)</f>
        <v>0</v>
      </c>
      <c r="AG11" s="4">
        <f>SUMIFS(Table1[[Hours/Day]:[Hours/Day]],Table1[[Resource Name]:[Resource Name]],'Resource Summary'!$B11,Table1[[Start Date]:[Start Date]],"&lt;="&amp;'Resource Summary'!AG$6,Table1[[End Date]:[End Date]],"&gt;="&amp;'Resource Summary'!AG$6,Table1[[Project Name]:[Project Name]],rngProject)</f>
        <v>0</v>
      </c>
      <c r="AH11" s="4">
        <f>SUMIFS(Table1[[Hours/Day]:[Hours/Day]],Table1[[Resource Name]:[Resource Name]],'Resource Summary'!$B11,Table1[[Start Date]:[Start Date]],"&lt;="&amp;'Resource Summary'!AH$6,Table1[[End Date]:[End Date]],"&gt;="&amp;'Resource Summary'!AH$6,Table1[[Project Name]:[Project Name]],rngProject)</f>
        <v>0</v>
      </c>
      <c r="AI11" s="11"/>
    </row>
    <row r="12" spans="1:50" ht="24" customHeight="1" x14ac:dyDescent="0.25">
      <c r="B12" s="39" t="s">
        <v>12</v>
      </c>
      <c r="C12" s="15">
        <f t="shared" si="2"/>
        <v>90</v>
      </c>
      <c r="D12" s="4">
        <f>SUMIFS(Table1[[Hours/Day]:[Hours/Day]],Table1[[Resource Name]:[Resource Name]],'Resource Summary'!$B12,Table1[[Start Date]:[Start Date]],"&lt;="&amp;'Resource Summary'!D$6,Table1[[End Date]:[End Date]],"&gt;="&amp;'Resource Summary'!D$6,Table1[[Project Name]:[Project Name]],rngProject)</f>
        <v>0</v>
      </c>
      <c r="E12" s="4">
        <f>SUMIFS(Table1[[Hours/Day]:[Hours/Day]],Table1[[Resource Name]:[Resource Name]],'Resource Summary'!$B12,Table1[[Start Date]:[Start Date]],"&lt;="&amp;'Resource Summary'!E$6,Table1[[End Date]:[End Date]],"&gt;="&amp;'Resource Summary'!E$6,Table1[[Project Name]:[Project Name]],rngProject)</f>
        <v>1</v>
      </c>
      <c r="F12" s="4">
        <f>SUMIFS(Table1[[Hours/Day]:[Hours/Day]],Table1[[Resource Name]:[Resource Name]],'Resource Summary'!$B12,Table1[[Start Date]:[Start Date]],"&lt;="&amp;'Resource Summary'!F$6,Table1[[End Date]:[End Date]],"&gt;="&amp;'Resource Summary'!F$6,Table1[[Project Name]:[Project Name]],rngProject)</f>
        <v>1</v>
      </c>
      <c r="G12" s="4">
        <f>SUMIFS(Table1[[Hours/Day]:[Hours/Day]],Table1[[Resource Name]:[Resource Name]],'Resource Summary'!$B12,Table1[[Start Date]:[Start Date]],"&lt;="&amp;'Resource Summary'!G$6,Table1[[End Date]:[End Date]],"&gt;="&amp;'Resource Summary'!G$6,Table1[[Project Name]:[Project Name]],rngProject)</f>
        <v>1</v>
      </c>
      <c r="H12" s="4">
        <f>SUMIFS(Table1[[Hours/Day]:[Hours/Day]],Table1[[Resource Name]:[Resource Name]],'Resource Summary'!$B12,Table1[[Start Date]:[Start Date]],"&lt;="&amp;'Resource Summary'!H$6,Table1[[End Date]:[End Date]],"&gt;="&amp;'Resource Summary'!H$6,Table1[[Project Name]:[Project Name]],rngProject)</f>
        <v>1</v>
      </c>
      <c r="I12" s="4">
        <f>SUMIFS(Table1[[Hours/Day]:[Hours/Day]],Table1[[Resource Name]:[Resource Name]],'Resource Summary'!$B12,Table1[[Start Date]:[Start Date]],"&lt;="&amp;'Resource Summary'!I$6,Table1[[End Date]:[End Date]],"&gt;="&amp;'Resource Summary'!I$6,Table1[[Project Name]:[Project Name]],rngProject)</f>
        <v>3</v>
      </c>
      <c r="J12" s="4">
        <f>SUMIFS(Table1[[Hours/Day]:[Hours/Day]],Table1[[Resource Name]:[Resource Name]],'Resource Summary'!$B12,Table1[[Start Date]:[Start Date]],"&lt;="&amp;'Resource Summary'!J$6,Table1[[End Date]:[End Date]],"&gt;="&amp;'Resource Summary'!J$6,Table1[[Project Name]:[Project Name]],rngProject)</f>
        <v>3</v>
      </c>
      <c r="K12" s="4">
        <f>SUMIFS(Table1[[Hours/Day]:[Hours/Day]],Table1[[Resource Name]:[Resource Name]],'Resource Summary'!$B12,Table1[[Start Date]:[Start Date]],"&lt;="&amp;'Resource Summary'!K$6,Table1[[End Date]:[End Date]],"&gt;="&amp;'Resource Summary'!K$6,Table1[[Project Name]:[Project Name]],rngProject)</f>
        <v>5</v>
      </c>
      <c r="L12" s="4">
        <f>SUMIFS(Table1[[Hours/Day]:[Hours/Day]],Table1[[Resource Name]:[Resource Name]],'Resource Summary'!$B12,Table1[[Start Date]:[Start Date]],"&lt;="&amp;'Resource Summary'!L$6,Table1[[End Date]:[End Date]],"&gt;="&amp;'Resource Summary'!L$6,Table1[[Project Name]:[Project Name]],rngProject)</f>
        <v>4</v>
      </c>
      <c r="M12" s="4">
        <f>SUMIFS(Table1[[Hours/Day]:[Hours/Day]],Table1[[Resource Name]:[Resource Name]],'Resource Summary'!$B12,Table1[[Start Date]:[Start Date]],"&lt;="&amp;'Resource Summary'!M$6,Table1[[End Date]:[End Date]],"&gt;="&amp;'Resource Summary'!M$6,Table1[[Project Name]:[Project Name]],rngProject)</f>
        <v>4</v>
      </c>
      <c r="N12" s="4">
        <f>SUMIFS(Table1[[Hours/Day]:[Hours/Day]],Table1[[Resource Name]:[Resource Name]],'Resource Summary'!$B12,Table1[[Start Date]:[Start Date]],"&lt;="&amp;'Resource Summary'!N$6,Table1[[End Date]:[End Date]],"&gt;="&amp;'Resource Summary'!N$6,Table1[[Project Name]:[Project Name]],rngProject)</f>
        <v>2</v>
      </c>
      <c r="O12" s="4">
        <f>SUMIFS(Table1[[Hours/Day]:[Hours/Day]],Table1[[Resource Name]:[Resource Name]],'Resource Summary'!$B12,Table1[[Start Date]:[Start Date]],"&lt;="&amp;'Resource Summary'!O$6,Table1[[End Date]:[End Date]],"&gt;="&amp;'Resource Summary'!O$6,Table1[[Project Name]:[Project Name]],rngProject)</f>
        <v>4</v>
      </c>
      <c r="P12" s="4">
        <f>SUMIFS(Table1[[Hours/Day]:[Hours/Day]],Table1[[Resource Name]:[Resource Name]],'Resource Summary'!$B12,Table1[[Start Date]:[Start Date]],"&lt;="&amp;'Resource Summary'!P$6,Table1[[End Date]:[End Date]],"&gt;="&amp;'Resource Summary'!P$6,Table1[[Project Name]:[Project Name]],rngProject)</f>
        <v>4</v>
      </c>
      <c r="Q12" s="4">
        <f>SUMIFS(Table1[[Hours/Day]:[Hours/Day]],Table1[[Resource Name]:[Resource Name]],'Resource Summary'!$B12,Table1[[Start Date]:[Start Date]],"&lt;="&amp;'Resource Summary'!Q$6,Table1[[End Date]:[End Date]],"&gt;="&amp;'Resource Summary'!Q$6,Table1[[Project Name]:[Project Name]],rngProject)</f>
        <v>4</v>
      </c>
      <c r="R12" s="4">
        <f>SUMIFS(Table1[[Hours/Day]:[Hours/Day]],Table1[[Resource Name]:[Resource Name]],'Resource Summary'!$B12,Table1[[Start Date]:[Start Date]],"&lt;="&amp;'Resource Summary'!R$6,Table1[[End Date]:[End Date]],"&gt;="&amp;'Resource Summary'!R$6,Table1[[Project Name]:[Project Name]],rngProject)</f>
        <v>4</v>
      </c>
      <c r="S12" s="4">
        <f>SUMIFS(Table1[[Hours/Day]:[Hours/Day]],Table1[[Resource Name]:[Resource Name]],'Resource Summary'!$B12,Table1[[Start Date]:[Start Date]],"&lt;="&amp;'Resource Summary'!S$6,Table1[[End Date]:[End Date]],"&gt;="&amp;'Resource Summary'!S$6,Table1[[Project Name]:[Project Name]],rngProject)</f>
        <v>4</v>
      </c>
      <c r="T12" s="4">
        <f>SUMIFS(Table1[[Hours/Day]:[Hours/Day]],Table1[[Resource Name]:[Resource Name]],'Resource Summary'!$B12,Table1[[Start Date]:[Start Date]],"&lt;="&amp;'Resource Summary'!T$6,Table1[[End Date]:[End Date]],"&gt;="&amp;'Resource Summary'!T$6,Table1[[Project Name]:[Project Name]],rngProject)</f>
        <v>4</v>
      </c>
      <c r="U12" s="4">
        <f>SUMIFS(Table1[[Hours/Day]:[Hours/Day]],Table1[[Resource Name]:[Resource Name]],'Resource Summary'!$B12,Table1[[Start Date]:[Start Date]],"&lt;="&amp;'Resource Summary'!U$6,Table1[[End Date]:[End Date]],"&gt;="&amp;'Resource Summary'!U$6,Table1[[Project Name]:[Project Name]],rngProject)</f>
        <v>2</v>
      </c>
      <c r="V12" s="4">
        <f>SUMIFS(Table1[[Hours/Day]:[Hours/Day]],Table1[[Resource Name]:[Resource Name]],'Resource Summary'!$B12,Table1[[Start Date]:[Start Date]],"&lt;="&amp;'Resource Summary'!V$6,Table1[[End Date]:[End Date]],"&gt;="&amp;'Resource Summary'!V$6,Table1[[Project Name]:[Project Name]],rngProject)</f>
        <v>2</v>
      </c>
      <c r="W12" s="4">
        <f>SUMIFS(Table1[[Hours/Day]:[Hours/Day]],Table1[[Resource Name]:[Resource Name]],'Resource Summary'!$B12,Table1[[Start Date]:[Start Date]],"&lt;="&amp;'Resource Summary'!W$6,Table1[[End Date]:[End Date]],"&gt;="&amp;'Resource Summary'!W$6,Table1[[Project Name]:[Project Name]],rngProject)</f>
        <v>3</v>
      </c>
      <c r="X12" s="4">
        <f>SUMIFS(Table1[[Hours/Day]:[Hours/Day]],Table1[[Resource Name]:[Resource Name]],'Resource Summary'!$B12,Table1[[Start Date]:[Start Date]],"&lt;="&amp;'Resource Summary'!X$6,Table1[[End Date]:[End Date]],"&gt;="&amp;'Resource Summary'!X$6,Table1[[Project Name]:[Project Name]],rngProject)</f>
        <v>3</v>
      </c>
      <c r="Y12" s="4">
        <f>SUMIFS(Table1[[Hours/Day]:[Hours/Day]],Table1[[Resource Name]:[Resource Name]],'Resource Summary'!$B12,Table1[[Start Date]:[Start Date]],"&lt;="&amp;'Resource Summary'!Y$6,Table1[[End Date]:[End Date]],"&gt;="&amp;'Resource Summary'!Y$6,Table1[[Project Name]:[Project Name]],rngProject)</f>
        <v>3</v>
      </c>
      <c r="Z12" s="4">
        <f>SUMIFS(Table1[[Hours/Day]:[Hours/Day]],Table1[[Resource Name]:[Resource Name]],'Resource Summary'!$B12,Table1[[Start Date]:[Start Date]],"&lt;="&amp;'Resource Summary'!Z$6,Table1[[End Date]:[End Date]],"&gt;="&amp;'Resource Summary'!Z$6,Table1[[Project Name]:[Project Name]],rngProject)</f>
        <v>1</v>
      </c>
      <c r="AA12" s="4">
        <f>SUMIFS(Table1[[Hours/Day]:[Hours/Day]],Table1[[Resource Name]:[Resource Name]],'Resource Summary'!$B12,Table1[[Start Date]:[Start Date]],"&lt;="&amp;'Resource Summary'!AA$6,Table1[[End Date]:[End Date]],"&gt;="&amp;'Resource Summary'!AA$6,Table1[[Project Name]:[Project Name]],rngProject)</f>
        <v>3</v>
      </c>
      <c r="AB12" s="4">
        <f>SUMIFS(Table1[[Hours/Day]:[Hours/Day]],Table1[[Resource Name]:[Resource Name]],'Resource Summary'!$B12,Table1[[Start Date]:[Start Date]],"&lt;="&amp;'Resource Summary'!AB$6,Table1[[End Date]:[End Date]],"&gt;="&amp;'Resource Summary'!AB$6,Table1[[Project Name]:[Project Name]],rngProject)</f>
        <v>3</v>
      </c>
      <c r="AC12" s="4">
        <f>SUMIFS(Table1[[Hours/Day]:[Hours/Day]],Table1[[Resource Name]:[Resource Name]],'Resource Summary'!$B12,Table1[[Start Date]:[Start Date]],"&lt;="&amp;'Resource Summary'!AC$6,Table1[[End Date]:[End Date]],"&gt;="&amp;'Resource Summary'!AC$6,Table1[[Project Name]:[Project Name]],rngProject)</f>
        <v>5</v>
      </c>
      <c r="AD12" s="4">
        <f>SUMIFS(Table1[[Hours/Day]:[Hours/Day]],Table1[[Resource Name]:[Resource Name]],'Resource Summary'!$B12,Table1[[Start Date]:[Start Date]],"&lt;="&amp;'Resource Summary'!AD$6,Table1[[End Date]:[End Date]],"&gt;="&amp;'Resource Summary'!AD$6,Table1[[Project Name]:[Project Name]],rngProject)</f>
        <v>4</v>
      </c>
      <c r="AE12" s="4">
        <f>SUMIFS(Table1[[Hours/Day]:[Hours/Day]],Table1[[Resource Name]:[Resource Name]],'Resource Summary'!$B12,Table1[[Start Date]:[Start Date]],"&lt;="&amp;'Resource Summary'!AE$6,Table1[[End Date]:[End Date]],"&gt;="&amp;'Resource Summary'!AE$6,Table1[[Project Name]:[Project Name]],rngProject)</f>
        <v>4</v>
      </c>
      <c r="AF12" s="4">
        <f>SUMIFS(Table1[[Hours/Day]:[Hours/Day]],Table1[[Resource Name]:[Resource Name]],'Resource Summary'!$B12,Table1[[Start Date]:[Start Date]],"&lt;="&amp;'Resource Summary'!AF$6,Table1[[End Date]:[End Date]],"&gt;="&amp;'Resource Summary'!AF$6,Table1[[Project Name]:[Project Name]],rngProject)</f>
        <v>4</v>
      </c>
      <c r="AG12" s="4">
        <f>SUMIFS(Table1[[Hours/Day]:[Hours/Day]],Table1[[Resource Name]:[Resource Name]],'Resource Summary'!$B12,Table1[[Start Date]:[Start Date]],"&lt;="&amp;'Resource Summary'!AG$6,Table1[[End Date]:[End Date]],"&gt;="&amp;'Resource Summary'!AG$6,Table1[[Project Name]:[Project Name]],rngProject)</f>
        <v>3</v>
      </c>
      <c r="AH12" s="4">
        <f>SUMIFS(Table1[[Hours/Day]:[Hours/Day]],Table1[[Resource Name]:[Resource Name]],'Resource Summary'!$B12,Table1[[Start Date]:[Start Date]],"&lt;="&amp;'Resource Summary'!AH$6,Table1[[End Date]:[End Date]],"&gt;="&amp;'Resource Summary'!AH$6,Table1[[Project Name]:[Project Name]],rngProject)</f>
        <v>1</v>
      </c>
      <c r="AI12" s="11"/>
    </row>
    <row r="13" spans="1:50" ht="24" customHeight="1" x14ac:dyDescent="0.25">
      <c r="B13" s="39" t="s">
        <v>13</v>
      </c>
      <c r="C13" s="15">
        <f t="shared" si="2"/>
        <v>68</v>
      </c>
      <c r="D13" s="4">
        <f>SUMIFS(Table1[[Hours/Day]:[Hours/Day]],Table1[[Resource Name]:[Resource Name]],'Resource Summary'!$B13,Table1[[Start Date]:[Start Date]],"&lt;="&amp;'Resource Summary'!D$6,Table1[[End Date]:[End Date]],"&gt;="&amp;'Resource Summary'!D$6,Table1[[Project Name]:[Project Name]],rngProject)</f>
        <v>0</v>
      </c>
      <c r="E13" s="4">
        <f>SUMIFS(Table1[[Hours/Day]:[Hours/Day]],Table1[[Resource Name]:[Resource Name]],'Resource Summary'!$B13,Table1[[Start Date]:[Start Date]],"&lt;="&amp;'Resource Summary'!E$6,Table1[[End Date]:[End Date]],"&gt;="&amp;'Resource Summary'!E$6,Table1[[Project Name]:[Project Name]],rngProject)</f>
        <v>2</v>
      </c>
      <c r="F13" s="4">
        <f>SUMIFS(Table1[[Hours/Day]:[Hours/Day]],Table1[[Resource Name]:[Resource Name]],'Resource Summary'!$B13,Table1[[Start Date]:[Start Date]],"&lt;="&amp;'Resource Summary'!F$6,Table1[[End Date]:[End Date]],"&gt;="&amp;'Resource Summary'!F$6,Table1[[Project Name]:[Project Name]],rngProject)</f>
        <v>2</v>
      </c>
      <c r="G13" s="4">
        <f>SUMIFS(Table1[[Hours/Day]:[Hours/Day]],Table1[[Resource Name]:[Resource Name]],'Resource Summary'!$B13,Table1[[Start Date]:[Start Date]],"&lt;="&amp;'Resource Summary'!G$6,Table1[[End Date]:[End Date]],"&gt;="&amp;'Resource Summary'!G$6,Table1[[Project Name]:[Project Name]],rngProject)</f>
        <v>2</v>
      </c>
      <c r="H13" s="4">
        <f>SUMIFS(Table1[[Hours/Day]:[Hours/Day]],Table1[[Resource Name]:[Resource Name]],'Resource Summary'!$B13,Table1[[Start Date]:[Start Date]],"&lt;="&amp;'Resource Summary'!H$6,Table1[[End Date]:[End Date]],"&gt;="&amp;'Resource Summary'!H$6,Table1[[Project Name]:[Project Name]],rngProject)</f>
        <v>2</v>
      </c>
      <c r="I13" s="4">
        <f>SUMIFS(Table1[[Hours/Day]:[Hours/Day]],Table1[[Resource Name]:[Resource Name]],'Resource Summary'!$B13,Table1[[Start Date]:[Start Date]],"&lt;="&amp;'Resource Summary'!I$6,Table1[[End Date]:[End Date]],"&gt;="&amp;'Resource Summary'!I$6,Table1[[Project Name]:[Project Name]],rngProject)</f>
        <v>3</v>
      </c>
      <c r="J13" s="4">
        <f>SUMIFS(Table1[[Hours/Day]:[Hours/Day]],Table1[[Resource Name]:[Resource Name]],'Resource Summary'!$B13,Table1[[Start Date]:[Start Date]],"&lt;="&amp;'Resource Summary'!J$6,Table1[[End Date]:[End Date]],"&gt;="&amp;'Resource Summary'!J$6,Table1[[Project Name]:[Project Name]],rngProject)</f>
        <v>3</v>
      </c>
      <c r="K13" s="4">
        <f>SUMIFS(Table1[[Hours/Day]:[Hours/Day]],Table1[[Resource Name]:[Resource Name]],'Resource Summary'!$B13,Table1[[Start Date]:[Start Date]],"&lt;="&amp;'Resource Summary'!K$6,Table1[[End Date]:[End Date]],"&gt;="&amp;'Resource Summary'!K$6,Table1[[Project Name]:[Project Name]],rngProject)</f>
        <v>2</v>
      </c>
      <c r="L13" s="4">
        <f>SUMIFS(Table1[[Hours/Day]:[Hours/Day]],Table1[[Resource Name]:[Resource Name]],'Resource Summary'!$B13,Table1[[Start Date]:[Start Date]],"&lt;="&amp;'Resource Summary'!L$6,Table1[[End Date]:[End Date]],"&gt;="&amp;'Resource Summary'!L$6,Table1[[Project Name]:[Project Name]],rngProject)</f>
        <v>2</v>
      </c>
      <c r="M13" s="4">
        <f>SUMIFS(Table1[[Hours/Day]:[Hours/Day]],Table1[[Resource Name]:[Resource Name]],'Resource Summary'!$B13,Table1[[Start Date]:[Start Date]],"&lt;="&amp;'Resource Summary'!M$6,Table1[[End Date]:[End Date]],"&gt;="&amp;'Resource Summary'!M$6,Table1[[Project Name]:[Project Name]],rngProject)</f>
        <v>1</v>
      </c>
      <c r="N13" s="4">
        <f>SUMIFS(Table1[[Hours/Day]:[Hours/Day]],Table1[[Resource Name]:[Resource Name]],'Resource Summary'!$B13,Table1[[Start Date]:[Start Date]],"&lt;="&amp;'Resource Summary'!N$6,Table1[[End Date]:[End Date]],"&gt;="&amp;'Resource Summary'!N$6,Table1[[Project Name]:[Project Name]],rngProject)</f>
        <v>1</v>
      </c>
      <c r="O13" s="4">
        <f>SUMIFS(Table1[[Hours/Day]:[Hours/Day]],Table1[[Resource Name]:[Resource Name]],'Resource Summary'!$B13,Table1[[Start Date]:[Start Date]],"&lt;="&amp;'Resource Summary'!O$6,Table1[[End Date]:[End Date]],"&gt;="&amp;'Resource Summary'!O$6,Table1[[Project Name]:[Project Name]],rngProject)</f>
        <v>1</v>
      </c>
      <c r="P13" s="4">
        <f>SUMIFS(Table1[[Hours/Day]:[Hours/Day]],Table1[[Resource Name]:[Resource Name]],'Resource Summary'!$B13,Table1[[Start Date]:[Start Date]],"&lt;="&amp;'Resource Summary'!P$6,Table1[[End Date]:[End Date]],"&gt;="&amp;'Resource Summary'!P$6,Table1[[Project Name]:[Project Name]],rngProject)</f>
        <v>1</v>
      </c>
      <c r="Q13" s="4">
        <f>SUMIFS(Table1[[Hours/Day]:[Hours/Day]],Table1[[Resource Name]:[Resource Name]],'Resource Summary'!$B13,Table1[[Start Date]:[Start Date]],"&lt;="&amp;'Resource Summary'!Q$6,Table1[[End Date]:[End Date]],"&gt;="&amp;'Resource Summary'!Q$6,Table1[[Project Name]:[Project Name]],rngProject)</f>
        <v>2</v>
      </c>
      <c r="R13" s="4">
        <f>SUMIFS(Table1[[Hours/Day]:[Hours/Day]],Table1[[Resource Name]:[Resource Name]],'Resource Summary'!$B13,Table1[[Start Date]:[Start Date]],"&lt;="&amp;'Resource Summary'!R$6,Table1[[End Date]:[End Date]],"&gt;="&amp;'Resource Summary'!R$6,Table1[[Project Name]:[Project Name]],rngProject)</f>
        <v>2</v>
      </c>
      <c r="S13" s="4">
        <f>SUMIFS(Table1[[Hours/Day]:[Hours/Day]],Table1[[Resource Name]:[Resource Name]],'Resource Summary'!$B13,Table1[[Start Date]:[Start Date]],"&lt;="&amp;'Resource Summary'!S$6,Table1[[End Date]:[End Date]],"&gt;="&amp;'Resource Summary'!S$6,Table1[[Project Name]:[Project Name]],rngProject)</f>
        <v>2</v>
      </c>
      <c r="T13" s="4">
        <f>SUMIFS(Table1[[Hours/Day]:[Hours/Day]],Table1[[Resource Name]:[Resource Name]],'Resource Summary'!$B13,Table1[[Start Date]:[Start Date]],"&lt;="&amp;'Resource Summary'!T$6,Table1[[End Date]:[End Date]],"&gt;="&amp;'Resource Summary'!T$6,Table1[[Project Name]:[Project Name]],rngProject)</f>
        <v>2</v>
      </c>
      <c r="U13" s="4">
        <f>SUMIFS(Table1[[Hours/Day]:[Hours/Day]],Table1[[Resource Name]:[Resource Name]],'Resource Summary'!$B13,Table1[[Start Date]:[Start Date]],"&lt;="&amp;'Resource Summary'!U$6,Table1[[End Date]:[End Date]],"&gt;="&amp;'Resource Summary'!U$6,Table1[[Project Name]:[Project Name]],rngProject)</f>
        <v>3</v>
      </c>
      <c r="V13" s="4">
        <f>SUMIFS(Table1[[Hours/Day]:[Hours/Day]],Table1[[Resource Name]:[Resource Name]],'Resource Summary'!$B13,Table1[[Start Date]:[Start Date]],"&lt;="&amp;'Resource Summary'!V$6,Table1[[End Date]:[End Date]],"&gt;="&amp;'Resource Summary'!V$6,Table1[[Project Name]:[Project Name]],rngProject)</f>
        <v>2</v>
      </c>
      <c r="W13" s="4">
        <f>SUMIFS(Table1[[Hours/Day]:[Hours/Day]],Table1[[Resource Name]:[Resource Name]],'Resource Summary'!$B13,Table1[[Start Date]:[Start Date]],"&lt;="&amp;'Resource Summary'!W$6,Table1[[End Date]:[End Date]],"&gt;="&amp;'Resource Summary'!W$6,Table1[[Project Name]:[Project Name]],rngProject)</f>
        <v>3</v>
      </c>
      <c r="X13" s="4">
        <f>SUMIFS(Table1[[Hours/Day]:[Hours/Day]],Table1[[Resource Name]:[Resource Name]],'Resource Summary'!$B13,Table1[[Start Date]:[Start Date]],"&lt;="&amp;'Resource Summary'!X$6,Table1[[End Date]:[End Date]],"&gt;="&amp;'Resource Summary'!X$6,Table1[[Project Name]:[Project Name]],rngProject)</f>
        <v>3</v>
      </c>
      <c r="Y13" s="4">
        <f>SUMIFS(Table1[[Hours/Day]:[Hours/Day]],Table1[[Resource Name]:[Resource Name]],'Resource Summary'!$B13,Table1[[Start Date]:[Start Date]],"&lt;="&amp;'Resource Summary'!Y$6,Table1[[End Date]:[End Date]],"&gt;="&amp;'Resource Summary'!Y$6,Table1[[Project Name]:[Project Name]],rngProject)</f>
        <v>3</v>
      </c>
      <c r="Z13" s="4">
        <f>SUMIFS(Table1[[Hours/Day]:[Hours/Day]],Table1[[Resource Name]:[Resource Name]],'Resource Summary'!$B13,Table1[[Start Date]:[Start Date]],"&lt;="&amp;'Resource Summary'!Z$6,Table1[[End Date]:[End Date]],"&gt;="&amp;'Resource Summary'!Z$6,Table1[[Project Name]:[Project Name]],rngProject)</f>
        <v>2</v>
      </c>
      <c r="AA13" s="4">
        <f>SUMIFS(Table1[[Hours/Day]:[Hours/Day]],Table1[[Resource Name]:[Resource Name]],'Resource Summary'!$B13,Table1[[Start Date]:[Start Date]],"&lt;="&amp;'Resource Summary'!AA$6,Table1[[End Date]:[End Date]],"&gt;="&amp;'Resource Summary'!AA$6,Table1[[Project Name]:[Project Name]],rngProject)</f>
        <v>2</v>
      </c>
      <c r="AB13" s="4">
        <f>SUMIFS(Table1[[Hours/Day]:[Hours/Day]],Table1[[Resource Name]:[Resource Name]],'Resource Summary'!$B13,Table1[[Start Date]:[Start Date]],"&lt;="&amp;'Resource Summary'!AB$6,Table1[[End Date]:[End Date]],"&gt;="&amp;'Resource Summary'!AB$6,Table1[[Project Name]:[Project Name]],rngProject)</f>
        <v>2</v>
      </c>
      <c r="AC13" s="4">
        <f>SUMIFS(Table1[[Hours/Day]:[Hours/Day]],Table1[[Resource Name]:[Resource Name]],'Resource Summary'!$B13,Table1[[Start Date]:[Start Date]],"&lt;="&amp;'Resource Summary'!AC$6,Table1[[End Date]:[End Date]],"&gt;="&amp;'Resource Summary'!AC$6,Table1[[Project Name]:[Project Name]],rngProject)</f>
        <v>3</v>
      </c>
      <c r="AD13" s="4">
        <f>SUMIFS(Table1[[Hours/Day]:[Hours/Day]],Table1[[Resource Name]:[Resource Name]],'Resource Summary'!$B13,Table1[[Start Date]:[Start Date]],"&lt;="&amp;'Resource Summary'!AD$6,Table1[[End Date]:[End Date]],"&gt;="&amp;'Resource Summary'!AD$6,Table1[[Project Name]:[Project Name]],rngProject)</f>
        <v>3</v>
      </c>
      <c r="AE13" s="4">
        <f>SUMIFS(Table1[[Hours/Day]:[Hours/Day]],Table1[[Resource Name]:[Resource Name]],'Resource Summary'!$B13,Table1[[Start Date]:[Start Date]],"&lt;="&amp;'Resource Summary'!AE$6,Table1[[End Date]:[End Date]],"&gt;="&amp;'Resource Summary'!AE$6,Table1[[Project Name]:[Project Name]],rngProject)</f>
        <v>3</v>
      </c>
      <c r="AF13" s="4">
        <f>SUMIFS(Table1[[Hours/Day]:[Hours/Day]],Table1[[Resource Name]:[Resource Name]],'Resource Summary'!$B13,Table1[[Start Date]:[Start Date]],"&lt;="&amp;'Resource Summary'!AF$6,Table1[[End Date]:[End Date]],"&gt;="&amp;'Resource Summary'!AF$6,Table1[[Project Name]:[Project Name]],rngProject)</f>
        <v>3</v>
      </c>
      <c r="AG13" s="4">
        <f>SUMIFS(Table1[[Hours/Day]:[Hours/Day]],Table1[[Resource Name]:[Resource Name]],'Resource Summary'!$B13,Table1[[Start Date]:[Start Date]],"&lt;="&amp;'Resource Summary'!AG$6,Table1[[End Date]:[End Date]],"&gt;="&amp;'Resource Summary'!AG$6,Table1[[Project Name]:[Project Name]],rngProject)</f>
        <v>3</v>
      </c>
      <c r="AH13" s="4">
        <f>SUMIFS(Table1[[Hours/Day]:[Hours/Day]],Table1[[Resource Name]:[Resource Name]],'Resource Summary'!$B13,Table1[[Start Date]:[Start Date]],"&lt;="&amp;'Resource Summary'!AH$6,Table1[[End Date]:[End Date]],"&gt;="&amp;'Resource Summary'!AH$6,Table1[[Project Name]:[Project Name]],rngProject)</f>
        <v>3</v>
      </c>
      <c r="AI13" s="11"/>
    </row>
    <row r="14" spans="1:50" ht="24" customHeight="1" x14ac:dyDescent="0.25">
      <c r="B14" s="39" t="s">
        <v>14</v>
      </c>
      <c r="C14" s="15">
        <f t="shared" si="2"/>
        <v>52</v>
      </c>
      <c r="D14" s="4">
        <f>SUMIFS(Table1[[Hours/Day]:[Hours/Day]],Table1[[Resource Name]:[Resource Name]],'Resource Summary'!$B14,Table1[[Start Date]:[Start Date]],"&lt;="&amp;'Resource Summary'!D$6,Table1[[End Date]:[End Date]],"&gt;="&amp;'Resource Summary'!D$6,Table1[[Project Name]:[Project Name]],rngProject)</f>
        <v>0</v>
      </c>
      <c r="E14" s="4">
        <f>SUMIFS(Table1[[Hours/Day]:[Hours/Day]],Table1[[Resource Name]:[Resource Name]],'Resource Summary'!$B14,Table1[[Start Date]:[Start Date]],"&lt;="&amp;'Resource Summary'!E$6,Table1[[End Date]:[End Date]],"&gt;="&amp;'Resource Summary'!E$6,Table1[[Project Name]:[Project Name]],rngProject)</f>
        <v>2</v>
      </c>
      <c r="F14" s="4">
        <f>SUMIFS(Table1[[Hours/Day]:[Hours/Day]],Table1[[Resource Name]:[Resource Name]],'Resource Summary'!$B14,Table1[[Start Date]:[Start Date]],"&lt;="&amp;'Resource Summary'!F$6,Table1[[End Date]:[End Date]],"&gt;="&amp;'Resource Summary'!F$6,Table1[[Project Name]:[Project Name]],rngProject)</f>
        <v>2</v>
      </c>
      <c r="G14" s="4">
        <f>SUMIFS(Table1[[Hours/Day]:[Hours/Day]],Table1[[Resource Name]:[Resource Name]],'Resource Summary'!$B14,Table1[[Start Date]:[Start Date]],"&lt;="&amp;'Resource Summary'!G$6,Table1[[End Date]:[End Date]],"&gt;="&amp;'Resource Summary'!G$6,Table1[[Project Name]:[Project Name]],rngProject)</f>
        <v>2</v>
      </c>
      <c r="H14" s="4">
        <f>SUMIFS(Table1[[Hours/Day]:[Hours/Day]],Table1[[Resource Name]:[Resource Name]],'Resource Summary'!$B14,Table1[[Start Date]:[Start Date]],"&lt;="&amp;'Resource Summary'!H$6,Table1[[End Date]:[End Date]],"&gt;="&amp;'Resource Summary'!H$6,Table1[[Project Name]:[Project Name]],rngProject)</f>
        <v>2</v>
      </c>
      <c r="I14" s="4">
        <f>SUMIFS(Table1[[Hours/Day]:[Hours/Day]],Table1[[Resource Name]:[Resource Name]],'Resource Summary'!$B14,Table1[[Start Date]:[Start Date]],"&lt;="&amp;'Resource Summary'!I$6,Table1[[End Date]:[End Date]],"&gt;="&amp;'Resource Summary'!I$6,Table1[[Project Name]:[Project Name]],rngProject)</f>
        <v>0</v>
      </c>
      <c r="J14" s="4">
        <f>SUMIFS(Table1[[Hours/Day]:[Hours/Day]],Table1[[Resource Name]:[Resource Name]],'Resource Summary'!$B14,Table1[[Start Date]:[Start Date]],"&lt;="&amp;'Resource Summary'!J$6,Table1[[End Date]:[End Date]],"&gt;="&amp;'Resource Summary'!J$6,Table1[[Project Name]:[Project Name]],rngProject)</f>
        <v>0</v>
      </c>
      <c r="K14" s="4">
        <f>SUMIFS(Table1[[Hours/Day]:[Hours/Day]],Table1[[Resource Name]:[Resource Name]],'Resource Summary'!$B14,Table1[[Start Date]:[Start Date]],"&lt;="&amp;'Resource Summary'!K$6,Table1[[End Date]:[End Date]],"&gt;="&amp;'Resource Summary'!K$6,Table1[[Project Name]:[Project Name]],rngProject)</f>
        <v>1</v>
      </c>
      <c r="L14" s="4">
        <f>SUMIFS(Table1[[Hours/Day]:[Hours/Day]],Table1[[Resource Name]:[Resource Name]],'Resource Summary'!$B14,Table1[[Start Date]:[Start Date]],"&lt;="&amp;'Resource Summary'!L$6,Table1[[End Date]:[End Date]],"&gt;="&amp;'Resource Summary'!L$6,Table1[[Project Name]:[Project Name]],rngProject)</f>
        <v>1</v>
      </c>
      <c r="M14" s="4">
        <f>SUMIFS(Table1[[Hours/Day]:[Hours/Day]],Table1[[Resource Name]:[Resource Name]],'Resource Summary'!$B14,Table1[[Start Date]:[Start Date]],"&lt;="&amp;'Resource Summary'!M$6,Table1[[End Date]:[End Date]],"&gt;="&amp;'Resource Summary'!M$6,Table1[[Project Name]:[Project Name]],rngProject)</f>
        <v>1</v>
      </c>
      <c r="N14" s="4">
        <f>SUMIFS(Table1[[Hours/Day]:[Hours/Day]],Table1[[Resource Name]:[Resource Name]],'Resource Summary'!$B14,Table1[[Start Date]:[Start Date]],"&lt;="&amp;'Resource Summary'!N$6,Table1[[End Date]:[End Date]],"&gt;="&amp;'Resource Summary'!N$6,Table1[[Project Name]:[Project Name]],rngProject)</f>
        <v>1</v>
      </c>
      <c r="O14" s="4">
        <f>SUMIFS(Table1[[Hours/Day]:[Hours/Day]],Table1[[Resource Name]:[Resource Name]],'Resource Summary'!$B14,Table1[[Start Date]:[Start Date]],"&lt;="&amp;'Resource Summary'!O$6,Table1[[End Date]:[End Date]],"&gt;="&amp;'Resource Summary'!O$6,Table1[[Project Name]:[Project Name]],rngProject)</f>
        <v>1</v>
      </c>
      <c r="P14" s="4">
        <f>SUMIFS(Table1[[Hours/Day]:[Hours/Day]],Table1[[Resource Name]:[Resource Name]],'Resource Summary'!$B14,Table1[[Start Date]:[Start Date]],"&lt;="&amp;'Resource Summary'!P$6,Table1[[End Date]:[End Date]],"&gt;="&amp;'Resource Summary'!P$6,Table1[[Project Name]:[Project Name]],rngProject)</f>
        <v>2</v>
      </c>
      <c r="Q14" s="4">
        <f>SUMIFS(Table1[[Hours/Day]:[Hours/Day]],Table1[[Resource Name]:[Resource Name]],'Resource Summary'!$B14,Table1[[Start Date]:[Start Date]],"&lt;="&amp;'Resource Summary'!Q$6,Table1[[End Date]:[End Date]],"&gt;="&amp;'Resource Summary'!Q$6,Table1[[Project Name]:[Project Name]],rngProject)</f>
        <v>2</v>
      </c>
      <c r="R14" s="4">
        <f>SUMIFS(Table1[[Hours/Day]:[Hours/Day]],Table1[[Resource Name]:[Resource Name]],'Resource Summary'!$B14,Table1[[Start Date]:[Start Date]],"&lt;="&amp;'Resource Summary'!R$6,Table1[[End Date]:[End Date]],"&gt;="&amp;'Resource Summary'!R$6,Table1[[Project Name]:[Project Name]],rngProject)</f>
        <v>2</v>
      </c>
      <c r="S14" s="4">
        <f>SUMIFS(Table1[[Hours/Day]:[Hours/Day]],Table1[[Resource Name]:[Resource Name]],'Resource Summary'!$B14,Table1[[Start Date]:[Start Date]],"&lt;="&amp;'Resource Summary'!S$6,Table1[[End Date]:[End Date]],"&gt;="&amp;'Resource Summary'!S$6,Table1[[Project Name]:[Project Name]],rngProject)</f>
        <v>1</v>
      </c>
      <c r="T14" s="4">
        <f>SUMIFS(Table1[[Hours/Day]:[Hours/Day]],Table1[[Resource Name]:[Resource Name]],'Resource Summary'!$B14,Table1[[Start Date]:[Start Date]],"&lt;="&amp;'Resource Summary'!T$6,Table1[[End Date]:[End Date]],"&gt;="&amp;'Resource Summary'!T$6,Table1[[Project Name]:[Project Name]],rngProject)</f>
        <v>1</v>
      </c>
      <c r="U14" s="4">
        <f>SUMIFS(Table1[[Hours/Day]:[Hours/Day]],Table1[[Resource Name]:[Resource Name]],'Resource Summary'!$B14,Table1[[Start Date]:[Start Date]],"&lt;="&amp;'Resource Summary'!U$6,Table1[[End Date]:[End Date]],"&gt;="&amp;'Resource Summary'!U$6,Table1[[Project Name]:[Project Name]],rngProject)</f>
        <v>1</v>
      </c>
      <c r="V14" s="4">
        <f>SUMIFS(Table1[[Hours/Day]:[Hours/Day]],Table1[[Resource Name]:[Resource Name]],'Resource Summary'!$B14,Table1[[Start Date]:[Start Date]],"&lt;="&amp;'Resource Summary'!V$6,Table1[[End Date]:[End Date]],"&gt;="&amp;'Resource Summary'!V$6,Table1[[Project Name]:[Project Name]],rngProject)</f>
        <v>0</v>
      </c>
      <c r="W14" s="4">
        <f>SUMIFS(Table1[[Hours/Day]:[Hours/Day]],Table1[[Resource Name]:[Resource Name]],'Resource Summary'!$B14,Table1[[Start Date]:[Start Date]],"&lt;="&amp;'Resource Summary'!W$6,Table1[[End Date]:[End Date]],"&gt;="&amp;'Resource Summary'!W$6,Table1[[Project Name]:[Project Name]],rngProject)</f>
        <v>1</v>
      </c>
      <c r="X14" s="4">
        <f>SUMIFS(Table1[[Hours/Day]:[Hours/Day]],Table1[[Resource Name]:[Resource Name]],'Resource Summary'!$B14,Table1[[Start Date]:[Start Date]],"&lt;="&amp;'Resource Summary'!X$6,Table1[[End Date]:[End Date]],"&gt;="&amp;'Resource Summary'!X$6,Table1[[Project Name]:[Project Name]],rngProject)</f>
        <v>1</v>
      </c>
      <c r="Y14" s="4">
        <f>SUMIFS(Table1[[Hours/Day]:[Hours/Day]],Table1[[Resource Name]:[Resource Name]],'Resource Summary'!$B14,Table1[[Start Date]:[Start Date]],"&lt;="&amp;'Resource Summary'!Y$6,Table1[[End Date]:[End Date]],"&gt;="&amp;'Resource Summary'!Y$6,Table1[[Project Name]:[Project Name]],rngProject)</f>
        <v>1</v>
      </c>
      <c r="Z14" s="4">
        <f>SUMIFS(Table1[[Hours/Day]:[Hours/Day]],Table1[[Resource Name]:[Resource Name]],'Resource Summary'!$B14,Table1[[Start Date]:[Start Date]],"&lt;="&amp;'Resource Summary'!Z$6,Table1[[End Date]:[End Date]],"&gt;="&amp;'Resource Summary'!Z$6,Table1[[Project Name]:[Project Name]],rngProject)</f>
        <v>1</v>
      </c>
      <c r="AA14" s="4">
        <f>SUMIFS(Table1[[Hours/Day]:[Hours/Day]],Table1[[Resource Name]:[Resource Name]],'Resource Summary'!$B14,Table1[[Start Date]:[Start Date]],"&lt;="&amp;'Resource Summary'!AA$6,Table1[[End Date]:[End Date]],"&gt;="&amp;'Resource Summary'!AA$6,Table1[[Project Name]:[Project Name]],rngProject)</f>
        <v>0</v>
      </c>
      <c r="AB14" s="4">
        <f>SUMIFS(Table1[[Hours/Day]:[Hours/Day]],Table1[[Resource Name]:[Resource Name]],'Resource Summary'!$B14,Table1[[Start Date]:[Start Date]],"&lt;="&amp;'Resource Summary'!AB$6,Table1[[End Date]:[End Date]],"&gt;="&amp;'Resource Summary'!AB$6,Table1[[Project Name]:[Project Name]],rngProject)</f>
        <v>2</v>
      </c>
      <c r="AC14" s="4">
        <f>SUMIFS(Table1[[Hours/Day]:[Hours/Day]],Table1[[Resource Name]:[Resource Name]],'Resource Summary'!$B14,Table1[[Start Date]:[Start Date]],"&lt;="&amp;'Resource Summary'!AC$6,Table1[[End Date]:[End Date]],"&gt;="&amp;'Resource Summary'!AC$6,Table1[[Project Name]:[Project Name]],rngProject)</f>
        <v>4</v>
      </c>
      <c r="AD14" s="4">
        <f>SUMIFS(Table1[[Hours/Day]:[Hours/Day]],Table1[[Resource Name]:[Resource Name]],'Resource Summary'!$B14,Table1[[Start Date]:[Start Date]],"&lt;="&amp;'Resource Summary'!AD$6,Table1[[End Date]:[End Date]],"&gt;="&amp;'Resource Summary'!AD$6,Table1[[Project Name]:[Project Name]],rngProject)</f>
        <v>4</v>
      </c>
      <c r="AE14" s="4">
        <f>SUMIFS(Table1[[Hours/Day]:[Hours/Day]],Table1[[Resource Name]:[Resource Name]],'Resource Summary'!$B14,Table1[[Start Date]:[Start Date]],"&lt;="&amp;'Resource Summary'!AE$6,Table1[[End Date]:[End Date]],"&gt;="&amp;'Resource Summary'!AE$6,Table1[[Project Name]:[Project Name]],rngProject)</f>
        <v>4</v>
      </c>
      <c r="AF14" s="4">
        <f>SUMIFS(Table1[[Hours/Day]:[Hours/Day]],Table1[[Resource Name]:[Resource Name]],'Resource Summary'!$B14,Table1[[Start Date]:[Start Date]],"&lt;="&amp;'Resource Summary'!AF$6,Table1[[End Date]:[End Date]],"&gt;="&amp;'Resource Summary'!AF$6,Table1[[Project Name]:[Project Name]],rngProject)</f>
        <v>4</v>
      </c>
      <c r="AG14" s="4">
        <f>SUMIFS(Table1[[Hours/Day]:[Hours/Day]],Table1[[Resource Name]:[Resource Name]],'Resource Summary'!$B14,Table1[[Start Date]:[Start Date]],"&lt;="&amp;'Resource Summary'!AG$6,Table1[[End Date]:[End Date]],"&gt;="&amp;'Resource Summary'!AG$6,Table1[[Project Name]:[Project Name]],rngProject)</f>
        <v>4</v>
      </c>
      <c r="AH14" s="4">
        <f>SUMIFS(Table1[[Hours/Day]:[Hours/Day]],Table1[[Resource Name]:[Resource Name]],'Resource Summary'!$B14,Table1[[Start Date]:[Start Date]],"&lt;="&amp;'Resource Summary'!AH$6,Table1[[End Date]:[End Date]],"&gt;="&amp;'Resource Summary'!AH$6,Table1[[Project Name]:[Project Name]],rngProject)</f>
        <v>4</v>
      </c>
      <c r="AI14" s="11"/>
    </row>
    <row r="15" spans="1:50" ht="24" customHeight="1" x14ac:dyDescent="0.25">
      <c r="B15" s="39" t="s">
        <v>15</v>
      </c>
      <c r="C15" s="15">
        <f t="shared" si="2"/>
        <v>26</v>
      </c>
      <c r="D15" s="4">
        <f>SUMIFS(Table1[[Hours/Day]:[Hours/Day]],Table1[[Resource Name]:[Resource Name]],'Resource Summary'!$B15,Table1[[Start Date]:[Start Date]],"&lt;="&amp;'Resource Summary'!D$6,Table1[[End Date]:[End Date]],"&gt;="&amp;'Resource Summary'!D$6,Table1[[Project Name]:[Project Name]],rngProject)</f>
        <v>0</v>
      </c>
      <c r="E15" s="4">
        <f>SUMIFS(Table1[[Hours/Day]:[Hours/Day]],Table1[[Resource Name]:[Resource Name]],'Resource Summary'!$B15,Table1[[Start Date]:[Start Date]],"&lt;="&amp;'Resource Summary'!E$6,Table1[[End Date]:[End Date]],"&gt;="&amp;'Resource Summary'!E$6,Table1[[Project Name]:[Project Name]],rngProject)</f>
        <v>0</v>
      </c>
      <c r="F15" s="4">
        <f>SUMIFS(Table1[[Hours/Day]:[Hours/Day]],Table1[[Resource Name]:[Resource Name]],'Resource Summary'!$B15,Table1[[Start Date]:[Start Date]],"&lt;="&amp;'Resource Summary'!F$6,Table1[[End Date]:[End Date]],"&gt;="&amp;'Resource Summary'!F$6,Table1[[Project Name]:[Project Name]],rngProject)</f>
        <v>1</v>
      </c>
      <c r="G15" s="4">
        <f>SUMIFS(Table1[[Hours/Day]:[Hours/Day]],Table1[[Resource Name]:[Resource Name]],'Resource Summary'!$B15,Table1[[Start Date]:[Start Date]],"&lt;="&amp;'Resource Summary'!G$6,Table1[[End Date]:[End Date]],"&gt;="&amp;'Resource Summary'!G$6,Table1[[Project Name]:[Project Name]],rngProject)</f>
        <v>1</v>
      </c>
      <c r="H15" s="4">
        <f>SUMIFS(Table1[[Hours/Day]:[Hours/Day]],Table1[[Resource Name]:[Resource Name]],'Resource Summary'!$B15,Table1[[Start Date]:[Start Date]],"&lt;="&amp;'Resource Summary'!H$6,Table1[[End Date]:[End Date]],"&gt;="&amp;'Resource Summary'!H$6,Table1[[Project Name]:[Project Name]],rngProject)</f>
        <v>1</v>
      </c>
      <c r="I15" s="4">
        <f>SUMIFS(Table1[[Hours/Day]:[Hours/Day]],Table1[[Resource Name]:[Resource Name]],'Resource Summary'!$B15,Table1[[Start Date]:[Start Date]],"&lt;="&amp;'Resource Summary'!I$6,Table1[[End Date]:[End Date]],"&gt;="&amp;'Resource Summary'!I$6,Table1[[Project Name]:[Project Name]],rngProject)</f>
        <v>1</v>
      </c>
      <c r="J15" s="4">
        <f>SUMIFS(Table1[[Hours/Day]:[Hours/Day]],Table1[[Resource Name]:[Resource Name]],'Resource Summary'!$B15,Table1[[Start Date]:[Start Date]],"&lt;="&amp;'Resource Summary'!J$6,Table1[[End Date]:[End Date]],"&gt;="&amp;'Resource Summary'!J$6,Table1[[Project Name]:[Project Name]],rngProject)</f>
        <v>1</v>
      </c>
      <c r="K15" s="4">
        <f>SUMIFS(Table1[[Hours/Day]:[Hours/Day]],Table1[[Resource Name]:[Resource Name]],'Resource Summary'!$B15,Table1[[Start Date]:[Start Date]],"&lt;="&amp;'Resource Summary'!K$6,Table1[[End Date]:[End Date]],"&gt;="&amp;'Resource Summary'!K$6,Table1[[Project Name]:[Project Name]],rngProject)</f>
        <v>1</v>
      </c>
      <c r="L15" s="4">
        <f>SUMIFS(Table1[[Hours/Day]:[Hours/Day]],Table1[[Resource Name]:[Resource Name]],'Resource Summary'!$B15,Table1[[Start Date]:[Start Date]],"&lt;="&amp;'Resource Summary'!L$6,Table1[[End Date]:[End Date]],"&gt;="&amp;'Resource Summary'!L$6,Table1[[Project Name]:[Project Name]],rngProject)</f>
        <v>2</v>
      </c>
      <c r="M15" s="4">
        <f>SUMIFS(Table1[[Hours/Day]:[Hours/Day]],Table1[[Resource Name]:[Resource Name]],'Resource Summary'!$B15,Table1[[Start Date]:[Start Date]],"&lt;="&amp;'Resource Summary'!M$6,Table1[[End Date]:[End Date]],"&gt;="&amp;'Resource Summary'!M$6,Table1[[Project Name]:[Project Name]],rngProject)</f>
        <v>1</v>
      </c>
      <c r="N15" s="4">
        <f>SUMIFS(Table1[[Hours/Day]:[Hours/Day]],Table1[[Resource Name]:[Resource Name]],'Resource Summary'!$B15,Table1[[Start Date]:[Start Date]],"&lt;="&amp;'Resource Summary'!N$6,Table1[[End Date]:[End Date]],"&gt;="&amp;'Resource Summary'!N$6,Table1[[Project Name]:[Project Name]],rngProject)</f>
        <v>1</v>
      </c>
      <c r="O15" s="4">
        <f>SUMIFS(Table1[[Hours/Day]:[Hours/Day]],Table1[[Resource Name]:[Resource Name]],'Resource Summary'!$B15,Table1[[Start Date]:[Start Date]],"&lt;="&amp;'Resource Summary'!O$6,Table1[[End Date]:[End Date]],"&gt;="&amp;'Resource Summary'!O$6,Table1[[Project Name]:[Project Name]],rngProject)</f>
        <v>1</v>
      </c>
      <c r="P15" s="4">
        <f>SUMIFS(Table1[[Hours/Day]:[Hours/Day]],Table1[[Resource Name]:[Resource Name]],'Resource Summary'!$B15,Table1[[Start Date]:[Start Date]],"&lt;="&amp;'Resource Summary'!P$6,Table1[[End Date]:[End Date]],"&gt;="&amp;'Resource Summary'!P$6,Table1[[Project Name]:[Project Name]],rngProject)</f>
        <v>1</v>
      </c>
      <c r="Q15" s="4">
        <f>SUMIFS(Table1[[Hours/Day]:[Hours/Day]],Table1[[Resource Name]:[Resource Name]],'Resource Summary'!$B15,Table1[[Start Date]:[Start Date]],"&lt;="&amp;'Resource Summary'!Q$6,Table1[[End Date]:[End Date]],"&gt;="&amp;'Resource Summary'!Q$6,Table1[[Project Name]:[Project Name]],rngProject)</f>
        <v>1</v>
      </c>
      <c r="R15" s="4">
        <f>SUMIFS(Table1[[Hours/Day]:[Hours/Day]],Table1[[Resource Name]:[Resource Name]],'Resource Summary'!$B15,Table1[[Start Date]:[Start Date]],"&lt;="&amp;'Resource Summary'!R$6,Table1[[End Date]:[End Date]],"&gt;="&amp;'Resource Summary'!R$6,Table1[[Project Name]:[Project Name]],rngProject)</f>
        <v>0</v>
      </c>
      <c r="S15" s="4">
        <f>SUMIFS(Table1[[Hours/Day]:[Hours/Day]],Table1[[Resource Name]:[Resource Name]],'Resource Summary'!$B15,Table1[[Start Date]:[Start Date]],"&lt;="&amp;'Resource Summary'!S$6,Table1[[End Date]:[End Date]],"&gt;="&amp;'Resource Summary'!S$6,Table1[[Project Name]:[Project Name]],rngProject)</f>
        <v>0</v>
      </c>
      <c r="T15" s="4">
        <f>SUMIFS(Table1[[Hours/Day]:[Hours/Day]],Table1[[Resource Name]:[Resource Name]],'Resource Summary'!$B15,Table1[[Start Date]:[Start Date]],"&lt;="&amp;'Resource Summary'!T$6,Table1[[End Date]:[End Date]],"&gt;="&amp;'Resource Summary'!T$6,Table1[[Project Name]:[Project Name]],rngProject)</f>
        <v>0</v>
      </c>
      <c r="U15" s="4">
        <f>SUMIFS(Table1[[Hours/Day]:[Hours/Day]],Table1[[Resource Name]:[Resource Name]],'Resource Summary'!$B15,Table1[[Start Date]:[Start Date]],"&lt;="&amp;'Resource Summary'!U$6,Table1[[End Date]:[End Date]],"&gt;="&amp;'Resource Summary'!U$6,Table1[[Project Name]:[Project Name]],rngProject)</f>
        <v>0</v>
      </c>
      <c r="V15" s="4">
        <f>SUMIFS(Table1[[Hours/Day]:[Hours/Day]],Table1[[Resource Name]:[Resource Name]],'Resource Summary'!$B15,Table1[[Start Date]:[Start Date]],"&lt;="&amp;'Resource Summary'!V$6,Table1[[End Date]:[End Date]],"&gt;="&amp;'Resource Summary'!V$6,Table1[[Project Name]:[Project Name]],rngProject)</f>
        <v>0</v>
      </c>
      <c r="W15" s="4">
        <f>SUMIFS(Table1[[Hours/Day]:[Hours/Day]],Table1[[Resource Name]:[Resource Name]],'Resource Summary'!$B15,Table1[[Start Date]:[Start Date]],"&lt;="&amp;'Resource Summary'!W$6,Table1[[End Date]:[End Date]],"&gt;="&amp;'Resource Summary'!W$6,Table1[[Project Name]:[Project Name]],rngProject)</f>
        <v>0</v>
      </c>
      <c r="X15" s="4">
        <f>SUMIFS(Table1[[Hours/Day]:[Hours/Day]],Table1[[Resource Name]:[Resource Name]],'Resource Summary'!$B15,Table1[[Start Date]:[Start Date]],"&lt;="&amp;'Resource Summary'!X$6,Table1[[End Date]:[End Date]],"&gt;="&amp;'Resource Summary'!X$6,Table1[[Project Name]:[Project Name]],rngProject)</f>
        <v>2</v>
      </c>
      <c r="Y15" s="4">
        <f>SUMIFS(Table1[[Hours/Day]:[Hours/Day]],Table1[[Resource Name]:[Resource Name]],'Resource Summary'!$B15,Table1[[Start Date]:[Start Date]],"&lt;="&amp;'Resource Summary'!Y$6,Table1[[End Date]:[End Date]],"&gt;="&amp;'Resource Summary'!Y$6,Table1[[Project Name]:[Project Name]],rngProject)</f>
        <v>2</v>
      </c>
      <c r="Z15" s="4">
        <f>SUMIFS(Table1[[Hours/Day]:[Hours/Day]],Table1[[Resource Name]:[Resource Name]],'Resource Summary'!$B15,Table1[[Start Date]:[Start Date]],"&lt;="&amp;'Resource Summary'!Z$6,Table1[[End Date]:[End Date]],"&gt;="&amp;'Resource Summary'!Z$6,Table1[[Project Name]:[Project Name]],rngProject)</f>
        <v>2</v>
      </c>
      <c r="AA15" s="4">
        <f>SUMIFS(Table1[[Hours/Day]:[Hours/Day]],Table1[[Resource Name]:[Resource Name]],'Resource Summary'!$B15,Table1[[Start Date]:[Start Date]],"&lt;="&amp;'Resource Summary'!AA$6,Table1[[End Date]:[End Date]],"&gt;="&amp;'Resource Summary'!AA$6,Table1[[Project Name]:[Project Name]],rngProject)</f>
        <v>2</v>
      </c>
      <c r="AB15" s="4">
        <f>SUMIFS(Table1[[Hours/Day]:[Hours/Day]],Table1[[Resource Name]:[Resource Name]],'Resource Summary'!$B15,Table1[[Start Date]:[Start Date]],"&lt;="&amp;'Resource Summary'!AB$6,Table1[[End Date]:[End Date]],"&gt;="&amp;'Resource Summary'!AB$6,Table1[[Project Name]:[Project Name]],rngProject)</f>
        <v>0</v>
      </c>
      <c r="AC15" s="4">
        <f>SUMIFS(Table1[[Hours/Day]:[Hours/Day]],Table1[[Resource Name]:[Resource Name]],'Resource Summary'!$B15,Table1[[Start Date]:[Start Date]],"&lt;="&amp;'Resource Summary'!AC$6,Table1[[End Date]:[End Date]],"&gt;="&amp;'Resource Summary'!AC$6,Table1[[Project Name]:[Project Name]],rngProject)</f>
        <v>0</v>
      </c>
      <c r="AD15" s="4">
        <f>SUMIFS(Table1[[Hours/Day]:[Hours/Day]],Table1[[Resource Name]:[Resource Name]],'Resource Summary'!$B15,Table1[[Start Date]:[Start Date]],"&lt;="&amp;'Resource Summary'!AD$6,Table1[[End Date]:[End Date]],"&gt;="&amp;'Resource Summary'!AD$6,Table1[[Project Name]:[Project Name]],rngProject)</f>
        <v>1</v>
      </c>
      <c r="AE15" s="4">
        <f>SUMIFS(Table1[[Hours/Day]:[Hours/Day]],Table1[[Resource Name]:[Resource Name]],'Resource Summary'!$B15,Table1[[Start Date]:[Start Date]],"&lt;="&amp;'Resource Summary'!AE$6,Table1[[End Date]:[End Date]],"&gt;="&amp;'Resource Summary'!AE$6,Table1[[Project Name]:[Project Name]],rngProject)</f>
        <v>1</v>
      </c>
      <c r="AF15" s="4">
        <f>SUMIFS(Table1[[Hours/Day]:[Hours/Day]],Table1[[Resource Name]:[Resource Name]],'Resource Summary'!$B15,Table1[[Start Date]:[Start Date]],"&lt;="&amp;'Resource Summary'!AF$6,Table1[[End Date]:[End Date]],"&gt;="&amp;'Resource Summary'!AF$6,Table1[[Project Name]:[Project Name]],rngProject)</f>
        <v>1</v>
      </c>
      <c r="AG15" s="4">
        <f>SUMIFS(Table1[[Hours/Day]:[Hours/Day]],Table1[[Resource Name]:[Resource Name]],'Resource Summary'!$B15,Table1[[Start Date]:[Start Date]],"&lt;="&amp;'Resource Summary'!AG$6,Table1[[End Date]:[End Date]],"&gt;="&amp;'Resource Summary'!AG$6,Table1[[Project Name]:[Project Name]],rngProject)</f>
        <v>1</v>
      </c>
      <c r="AH15" s="4">
        <f>SUMIFS(Table1[[Hours/Day]:[Hours/Day]],Table1[[Resource Name]:[Resource Name]],'Resource Summary'!$B15,Table1[[Start Date]:[Start Date]],"&lt;="&amp;'Resource Summary'!AH$6,Table1[[End Date]:[End Date]],"&gt;="&amp;'Resource Summary'!AH$6,Table1[[Project Name]:[Project Name]],rngProject)</f>
        <v>1</v>
      </c>
      <c r="AI15" s="11"/>
    </row>
    <row r="16" spans="1:50" ht="24" customHeight="1" x14ac:dyDescent="0.25">
      <c r="B16" s="39" t="s">
        <v>16</v>
      </c>
      <c r="C16" s="15">
        <f t="shared" si="2"/>
        <v>11</v>
      </c>
      <c r="D16" s="4">
        <f>SUMIFS(Table1[[Hours/Day]:[Hours/Day]],Table1[[Resource Name]:[Resource Name]],'Resource Summary'!$B16,Table1[[Start Date]:[Start Date]],"&lt;="&amp;'Resource Summary'!D$6,Table1[[End Date]:[End Date]],"&gt;="&amp;'Resource Summary'!D$6,Table1[[Project Name]:[Project Name]],rngProject)</f>
        <v>0</v>
      </c>
      <c r="E16" s="4">
        <f>SUMIFS(Table1[[Hours/Day]:[Hours/Day]],Table1[[Resource Name]:[Resource Name]],'Resource Summary'!$B16,Table1[[Start Date]:[Start Date]],"&lt;="&amp;'Resource Summary'!E$6,Table1[[End Date]:[End Date]],"&gt;="&amp;'Resource Summary'!E$6,Table1[[Project Name]:[Project Name]],rngProject)</f>
        <v>0</v>
      </c>
      <c r="F16" s="4">
        <f>SUMIFS(Table1[[Hours/Day]:[Hours/Day]],Table1[[Resource Name]:[Resource Name]],'Resource Summary'!$B16,Table1[[Start Date]:[Start Date]],"&lt;="&amp;'Resource Summary'!F$6,Table1[[End Date]:[End Date]],"&gt;="&amp;'Resource Summary'!F$6,Table1[[Project Name]:[Project Name]],rngProject)</f>
        <v>0</v>
      </c>
      <c r="G16" s="4">
        <f>SUMIFS(Table1[[Hours/Day]:[Hours/Day]],Table1[[Resource Name]:[Resource Name]],'Resource Summary'!$B16,Table1[[Start Date]:[Start Date]],"&lt;="&amp;'Resource Summary'!G$6,Table1[[End Date]:[End Date]],"&gt;="&amp;'Resource Summary'!G$6,Table1[[Project Name]:[Project Name]],rngProject)</f>
        <v>0</v>
      </c>
      <c r="H16" s="4">
        <f>SUMIFS(Table1[[Hours/Day]:[Hours/Day]],Table1[[Resource Name]:[Resource Name]],'Resource Summary'!$B16,Table1[[Start Date]:[Start Date]],"&lt;="&amp;'Resource Summary'!H$6,Table1[[End Date]:[End Date]],"&gt;="&amp;'Resource Summary'!H$6,Table1[[Project Name]:[Project Name]],rngProject)</f>
        <v>0</v>
      </c>
      <c r="I16" s="4">
        <f>SUMIFS(Table1[[Hours/Day]:[Hours/Day]],Table1[[Resource Name]:[Resource Name]],'Resource Summary'!$B16,Table1[[Start Date]:[Start Date]],"&lt;="&amp;'Resource Summary'!I$6,Table1[[End Date]:[End Date]],"&gt;="&amp;'Resource Summary'!I$6,Table1[[Project Name]:[Project Name]],rngProject)</f>
        <v>0</v>
      </c>
      <c r="J16" s="4">
        <f>SUMIFS(Table1[[Hours/Day]:[Hours/Day]],Table1[[Resource Name]:[Resource Name]],'Resource Summary'!$B16,Table1[[Start Date]:[Start Date]],"&lt;="&amp;'Resource Summary'!J$6,Table1[[End Date]:[End Date]],"&gt;="&amp;'Resource Summary'!J$6,Table1[[Project Name]:[Project Name]],rngProject)</f>
        <v>0</v>
      </c>
      <c r="K16" s="4">
        <f>SUMIFS(Table1[[Hours/Day]:[Hours/Day]],Table1[[Resource Name]:[Resource Name]],'Resource Summary'!$B16,Table1[[Start Date]:[Start Date]],"&lt;="&amp;'Resource Summary'!K$6,Table1[[End Date]:[End Date]],"&gt;="&amp;'Resource Summary'!K$6,Table1[[Project Name]:[Project Name]],rngProject)</f>
        <v>0</v>
      </c>
      <c r="L16" s="4">
        <f>SUMIFS(Table1[[Hours/Day]:[Hours/Day]],Table1[[Resource Name]:[Resource Name]],'Resource Summary'!$B16,Table1[[Start Date]:[Start Date]],"&lt;="&amp;'Resource Summary'!L$6,Table1[[End Date]:[End Date]],"&gt;="&amp;'Resource Summary'!L$6,Table1[[Project Name]:[Project Name]],rngProject)</f>
        <v>0</v>
      </c>
      <c r="M16" s="4">
        <f>SUMIFS(Table1[[Hours/Day]:[Hours/Day]],Table1[[Resource Name]:[Resource Name]],'Resource Summary'!$B16,Table1[[Start Date]:[Start Date]],"&lt;="&amp;'Resource Summary'!M$6,Table1[[End Date]:[End Date]],"&gt;="&amp;'Resource Summary'!M$6,Table1[[Project Name]:[Project Name]],rngProject)</f>
        <v>0</v>
      </c>
      <c r="N16" s="4">
        <f>SUMIFS(Table1[[Hours/Day]:[Hours/Day]],Table1[[Resource Name]:[Resource Name]],'Resource Summary'!$B16,Table1[[Start Date]:[Start Date]],"&lt;="&amp;'Resource Summary'!N$6,Table1[[End Date]:[End Date]],"&gt;="&amp;'Resource Summary'!N$6,Table1[[Project Name]:[Project Name]],rngProject)</f>
        <v>0</v>
      </c>
      <c r="O16" s="4">
        <f>SUMIFS(Table1[[Hours/Day]:[Hours/Day]],Table1[[Resource Name]:[Resource Name]],'Resource Summary'!$B16,Table1[[Start Date]:[Start Date]],"&lt;="&amp;'Resource Summary'!O$6,Table1[[End Date]:[End Date]],"&gt;="&amp;'Resource Summary'!O$6,Table1[[Project Name]:[Project Name]],rngProject)</f>
        <v>0</v>
      </c>
      <c r="P16" s="4">
        <f>SUMIFS(Table1[[Hours/Day]:[Hours/Day]],Table1[[Resource Name]:[Resource Name]],'Resource Summary'!$B16,Table1[[Start Date]:[Start Date]],"&lt;="&amp;'Resource Summary'!P$6,Table1[[End Date]:[End Date]],"&gt;="&amp;'Resource Summary'!P$6,Table1[[Project Name]:[Project Name]],rngProject)</f>
        <v>0</v>
      </c>
      <c r="Q16" s="4">
        <f>SUMIFS(Table1[[Hours/Day]:[Hours/Day]],Table1[[Resource Name]:[Resource Name]],'Resource Summary'!$B16,Table1[[Start Date]:[Start Date]],"&lt;="&amp;'Resource Summary'!Q$6,Table1[[End Date]:[End Date]],"&gt;="&amp;'Resource Summary'!Q$6,Table1[[Project Name]:[Project Name]],rngProject)</f>
        <v>0</v>
      </c>
      <c r="R16" s="4">
        <f>SUMIFS(Table1[[Hours/Day]:[Hours/Day]],Table1[[Resource Name]:[Resource Name]],'Resource Summary'!$B16,Table1[[Start Date]:[Start Date]],"&lt;="&amp;'Resource Summary'!R$6,Table1[[End Date]:[End Date]],"&gt;="&amp;'Resource Summary'!R$6,Table1[[Project Name]:[Project Name]],rngProject)</f>
        <v>1</v>
      </c>
      <c r="S16" s="4">
        <f>SUMIFS(Table1[[Hours/Day]:[Hours/Day]],Table1[[Resource Name]:[Resource Name]],'Resource Summary'!$B16,Table1[[Start Date]:[Start Date]],"&lt;="&amp;'Resource Summary'!S$6,Table1[[End Date]:[End Date]],"&gt;="&amp;'Resource Summary'!S$6,Table1[[Project Name]:[Project Name]],rngProject)</f>
        <v>1</v>
      </c>
      <c r="T16" s="4">
        <f>SUMIFS(Table1[[Hours/Day]:[Hours/Day]],Table1[[Resource Name]:[Resource Name]],'Resource Summary'!$B16,Table1[[Start Date]:[Start Date]],"&lt;="&amp;'Resource Summary'!T$6,Table1[[End Date]:[End Date]],"&gt;="&amp;'Resource Summary'!T$6,Table1[[Project Name]:[Project Name]],rngProject)</f>
        <v>1</v>
      </c>
      <c r="U16" s="4">
        <f>SUMIFS(Table1[[Hours/Day]:[Hours/Day]],Table1[[Resource Name]:[Resource Name]],'Resource Summary'!$B16,Table1[[Start Date]:[Start Date]],"&lt;="&amp;'Resource Summary'!U$6,Table1[[End Date]:[End Date]],"&gt;="&amp;'Resource Summary'!U$6,Table1[[Project Name]:[Project Name]],rngProject)</f>
        <v>1</v>
      </c>
      <c r="V16" s="4">
        <f>SUMIFS(Table1[[Hours/Day]:[Hours/Day]],Table1[[Resource Name]:[Resource Name]],'Resource Summary'!$B16,Table1[[Start Date]:[Start Date]],"&lt;="&amp;'Resource Summary'!V$6,Table1[[End Date]:[End Date]],"&gt;="&amp;'Resource Summary'!V$6,Table1[[Project Name]:[Project Name]],rngProject)</f>
        <v>1</v>
      </c>
      <c r="W16" s="4">
        <f>SUMIFS(Table1[[Hours/Day]:[Hours/Day]],Table1[[Resource Name]:[Resource Name]],'Resource Summary'!$B16,Table1[[Start Date]:[Start Date]],"&lt;="&amp;'Resource Summary'!W$6,Table1[[End Date]:[End Date]],"&gt;="&amp;'Resource Summary'!W$6,Table1[[Project Name]:[Project Name]],rngProject)</f>
        <v>1</v>
      </c>
      <c r="X16" s="4">
        <f>SUMIFS(Table1[[Hours/Day]:[Hours/Day]],Table1[[Resource Name]:[Resource Name]],'Resource Summary'!$B16,Table1[[Start Date]:[Start Date]],"&lt;="&amp;'Resource Summary'!X$6,Table1[[End Date]:[End Date]],"&gt;="&amp;'Resource Summary'!X$6,Table1[[Project Name]:[Project Name]],rngProject)</f>
        <v>0</v>
      </c>
      <c r="Y16" s="4">
        <f>SUMIFS(Table1[[Hours/Day]:[Hours/Day]],Table1[[Resource Name]:[Resource Name]],'Resource Summary'!$B16,Table1[[Start Date]:[Start Date]],"&lt;="&amp;'Resource Summary'!Y$6,Table1[[End Date]:[End Date]],"&gt;="&amp;'Resource Summary'!Y$6,Table1[[Project Name]:[Project Name]],rngProject)</f>
        <v>0</v>
      </c>
      <c r="Z16" s="4">
        <f>SUMIFS(Table1[[Hours/Day]:[Hours/Day]],Table1[[Resource Name]:[Resource Name]],'Resource Summary'!$B16,Table1[[Start Date]:[Start Date]],"&lt;="&amp;'Resource Summary'!Z$6,Table1[[End Date]:[End Date]],"&gt;="&amp;'Resource Summary'!Z$6,Table1[[Project Name]:[Project Name]],rngProject)</f>
        <v>0</v>
      </c>
      <c r="AA16" s="4">
        <f>SUMIFS(Table1[[Hours/Day]:[Hours/Day]],Table1[[Resource Name]:[Resource Name]],'Resource Summary'!$B16,Table1[[Start Date]:[Start Date]],"&lt;="&amp;'Resource Summary'!AA$6,Table1[[End Date]:[End Date]],"&gt;="&amp;'Resource Summary'!AA$6,Table1[[Project Name]:[Project Name]],rngProject)</f>
        <v>0</v>
      </c>
      <c r="AB16" s="4">
        <f>SUMIFS(Table1[[Hours/Day]:[Hours/Day]],Table1[[Resource Name]:[Resource Name]],'Resource Summary'!$B16,Table1[[Start Date]:[Start Date]],"&lt;="&amp;'Resource Summary'!AB$6,Table1[[End Date]:[End Date]],"&gt;="&amp;'Resource Summary'!AB$6,Table1[[Project Name]:[Project Name]],rngProject)</f>
        <v>0</v>
      </c>
      <c r="AC16" s="4">
        <f>SUMIFS(Table1[[Hours/Day]:[Hours/Day]],Table1[[Resource Name]:[Resource Name]],'Resource Summary'!$B16,Table1[[Start Date]:[Start Date]],"&lt;="&amp;'Resource Summary'!AC$6,Table1[[End Date]:[End Date]],"&gt;="&amp;'Resource Summary'!AC$6,Table1[[Project Name]:[Project Name]],rngProject)</f>
        <v>0</v>
      </c>
      <c r="AD16" s="4">
        <f>SUMIFS(Table1[[Hours/Day]:[Hours/Day]],Table1[[Resource Name]:[Resource Name]],'Resource Summary'!$B16,Table1[[Start Date]:[Start Date]],"&lt;="&amp;'Resource Summary'!AD$6,Table1[[End Date]:[End Date]],"&gt;="&amp;'Resource Summary'!AD$6,Table1[[Project Name]:[Project Name]],rngProject)</f>
        <v>1</v>
      </c>
      <c r="AE16" s="4">
        <f>SUMIFS(Table1[[Hours/Day]:[Hours/Day]],Table1[[Resource Name]:[Resource Name]],'Resource Summary'!$B16,Table1[[Start Date]:[Start Date]],"&lt;="&amp;'Resource Summary'!AE$6,Table1[[End Date]:[End Date]],"&gt;="&amp;'Resource Summary'!AE$6,Table1[[Project Name]:[Project Name]],rngProject)</f>
        <v>1</v>
      </c>
      <c r="AF16" s="4">
        <f>SUMIFS(Table1[[Hours/Day]:[Hours/Day]],Table1[[Resource Name]:[Resource Name]],'Resource Summary'!$B16,Table1[[Start Date]:[Start Date]],"&lt;="&amp;'Resource Summary'!AF$6,Table1[[End Date]:[End Date]],"&gt;="&amp;'Resource Summary'!AF$6,Table1[[Project Name]:[Project Name]],rngProject)</f>
        <v>1</v>
      </c>
      <c r="AG16" s="4">
        <f>SUMIFS(Table1[[Hours/Day]:[Hours/Day]],Table1[[Resource Name]:[Resource Name]],'Resource Summary'!$B16,Table1[[Start Date]:[Start Date]],"&lt;="&amp;'Resource Summary'!AG$6,Table1[[End Date]:[End Date]],"&gt;="&amp;'Resource Summary'!AG$6,Table1[[Project Name]:[Project Name]],rngProject)</f>
        <v>1</v>
      </c>
      <c r="AH16" s="4">
        <f>SUMIFS(Table1[[Hours/Day]:[Hours/Day]],Table1[[Resource Name]:[Resource Name]],'Resource Summary'!$B16,Table1[[Start Date]:[Start Date]],"&lt;="&amp;'Resource Summary'!AH$6,Table1[[End Date]:[End Date]],"&gt;="&amp;'Resource Summary'!AH$6,Table1[[Project Name]:[Project Name]],rngProject)</f>
        <v>1</v>
      </c>
      <c r="AI16" s="11"/>
    </row>
    <row r="17" spans="2:35" ht="24" customHeight="1" x14ac:dyDescent="0.25">
      <c r="B17" s="39" t="s">
        <v>17</v>
      </c>
      <c r="C17" s="15">
        <f t="shared" si="2"/>
        <v>25</v>
      </c>
      <c r="D17" s="4">
        <f>SUMIFS(Table1[[Hours/Day]:[Hours/Day]],Table1[[Resource Name]:[Resource Name]],'Resource Summary'!$B17,Table1[[Start Date]:[Start Date]],"&lt;="&amp;'Resource Summary'!D$6,Table1[[End Date]:[End Date]],"&gt;="&amp;'Resource Summary'!D$6,Table1[[Project Name]:[Project Name]],rngProject)</f>
        <v>0</v>
      </c>
      <c r="E17" s="4">
        <f>SUMIFS(Table1[[Hours/Day]:[Hours/Day]],Table1[[Resource Name]:[Resource Name]],'Resource Summary'!$B17,Table1[[Start Date]:[Start Date]],"&lt;="&amp;'Resource Summary'!E$6,Table1[[End Date]:[End Date]],"&gt;="&amp;'Resource Summary'!E$6,Table1[[Project Name]:[Project Name]],rngProject)</f>
        <v>0</v>
      </c>
      <c r="F17" s="4">
        <f>SUMIFS(Table1[[Hours/Day]:[Hours/Day]],Table1[[Resource Name]:[Resource Name]],'Resource Summary'!$B17,Table1[[Start Date]:[Start Date]],"&lt;="&amp;'Resource Summary'!F$6,Table1[[End Date]:[End Date]],"&gt;="&amp;'Resource Summary'!F$6,Table1[[Project Name]:[Project Name]],rngProject)</f>
        <v>1</v>
      </c>
      <c r="G17" s="4">
        <f>SUMIFS(Table1[[Hours/Day]:[Hours/Day]],Table1[[Resource Name]:[Resource Name]],'Resource Summary'!$B17,Table1[[Start Date]:[Start Date]],"&lt;="&amp;'Resource Summary'!G$6,Table1[[End Date]:[End Date]],"&gt;="&amp;'Resource Summary'!G$6,Table1[[Project Name]:[Project Name]],rngProject)</f>
        <v>1</v>
      </c>
      <c r="H17" s="4">
        <f>SUMIFS(Table1[[Hours/Day]:[Hours/Day]],Table1[[Resource Name]:[Resource Name]],'Resource Summary'!$B17,Table1[[Start Date]:[Start Date]],"&lt;="&amp;'Resource Summary'!H$6,Table1[[End Date]:[End Date]],"&gt;="&amp;'Resource Summary'!H$6,Table1[[Project Name]:[Project Name]],rngProject)</f>
        <v>1</v>
      </c>
      <c r="I17" s="4">
        <f>SUMIFS(Table1[[Hours/Day]:[Hours/Day]],Table1[[Resource Name]:[Resource Name]],'Resource Summary'!$B17,Table1[[Start Date]:[Start Date]],"&lt;="&amp;'Resource Summary'!I$6,Table1[[End Date]:[End Date]],"&gt;="&amp;'Resource Summary'!I$6,Table1[[Project Name]:[Project Name]],rngProject)</f>
        <v>1</v>
      </c>
      <c r="J17" s="4">
        <f>SUMIFS(Table1[[Hours/Day]:[Hours/Day]],Table1[[Resource Name]:[Resource Name]],'Resource Summary'!$B17,Table1[[Start Date]:[Start Date]],"&lt;="&amp;'Resource Summary'!J$6,Table1[[End Date]:[End Date]],"&gt;="&amp;'Resource Summary'!J$6,Table1[[Project Name]:[Project Name]],rngProject)</f>
        <v>1</v>
      </c>
      <c r="K17" s="4">
        <f>SUMIFS(Table1[[Hours/Day]:[Hours/Day]],Table1[[Resource Name]:[Resource Name]],'Resource Summary'!$B17,Table1[[Start Date]:[Start Date]],"&lt;="&amp;'Resource Summary'!K$6,Table1[[End Date]:[End Date]],"&gt;="&amp;'Resource Summary'!K$6,Table1[[Project Name]:[Project Name]],rngProject)</f>
        <v>1</v>
      </c>
      <c r="L17" s="4">
        <f>SUMIFS(Table1[[Hours/Day]:[Hours/Day]],Table1[[Resource Name]:[Resource Name]],'Resource Summary'!$B17,Table1[[Start Date]:[Start Date]],"&lt;="&amp;'Resource Summary'!L$6,Table1[[End Date]:[End Date]],"&gt;="&amp;'Resource Summary'!L$6,Table1[[Project Name]:[Project Name]],rngProject)</f>
        <v>1</v>
      </c>
      <c r="M17" s="4">
        <f>SUMIFS(Table1[[Hours/Day]:[Hours/Day]],Table1[[Resource Name]:[Resource Name]],'Resource Summary'!$B17,Table1[[Start Date]:[Start Date]],"&lt;="&amp;'Resource Summary'!M$6,Table1[[End Date]:[End Date]],"&gt;="&amp;'Resource Summary'!M$6,Table1[[Project Name]:[Project Name]],rngProject)</f>
        <v>1</v>
      </c>
      <c r="N17" s="4">
        <f>SUMIFS(Table1[[Hours/Day]:[Hours/Day]],Table1[[Resource Name]:[Resource Name]],'Resource Summary'!$B17,Table1[[Start Date]:[Start Date]],"&lt;="&amp;'Resource Summary'!N$6,Table1[[End Date]:[End Date]],"&gt;="&amp;'Resource Summary'!N$6,Table1[[Project Name]:[Project Name]],rngProject)</f>
        <v>1</v>
      </c>
      <c r="O17" s="4">
        <f>SUMIFS(Table1[[Hours/Day]:[Hours/Day]],Table1[[Resource Name]:[Resource Name]],'Resource Summary'!$B17,Table1[[Start Date]:[Start Date]],"&lt;="&amp;'Resource Summary'!O$6,Table1[[End Date]:[End Date]],"&gt;="&amp;'Resource Summary'!O$6,Table1[[Project Name]:[Project Name]],rngProject)</f>
        <v>1</v>
      </c>
      <c r="P17" s="4">
        <f>SUMIFS(Table1[[Hours/Day]:[Hours/Day]],Table1[[Resource Name]:[Resource Name]],'Resource Summary'!$B17,Table1[[Start Date]:[Start Date]],"&lt;="&amp;'Resource Summary'!P$6,Table1[[End Date]:[End Date]],"&gt;="&amp;'Resource Summary'!P$6,Table1[[Project Name]:[Project Name]],rngProject)</f>
        <v>1</v>
      </c>
      <c r="Q17" s="4">
        <f>SUMIFS(Table1[[Hours/Day]:[Hours/Day]],Table1[[Resource Name]:[Resource Name]],'Resource Summary'!$B17,Table1[[Start Date]:[Start Date]],"&lt;="&amp;'Resource Summary'!Q$6,Table1[[End Date]:[End Date]],"&gt;="&amp;'Resource Summary'!Q$6,Table1[[Project Name]:[Project Name]],rngProject)</f>
        <v>1</v>
      </c>
      <c r="R17" s="4">
        <f>SUMIFS(Table1[[Hours/Day]:[Hours/Day]],Table1[[Resource Name]:[Resource Name]],'Resource Summary'!$B17,Table1[[Start Date]:[Start Date]],"&lt;="&amp;'Resource Summary'!R$6,Table1[[End Date]:[End Date]],"&gt;="&amp;'Resource Summary'!R$6,Table1[[Project Name]:[Project Name]],rngProject)</f>
        <v>2</v>
      </c>
      <c r="S17" s="4">
        <f>SUMIFS(Table1[[Hours/Day]:[Hours/Day]],Table1[[Resource Name]:[Resource Name]],'Resource Summary'!$B17,Table1[[Start Date]:[Start Date]],"&lt;="&amp;'Resource Summary'!S$6,Table1[[End Date]:[End Date]],"&gt;="&amp;'Resource Summary'!S$6,Table1[[Project Name]:[Project Name]],rngProject)</f>
        <v>2</v>
      </c>
      <c r="T17" s="4">
        <f>SUMIFS(Table1[[Hours/Day]:[Hours/Day]],Table1[[Resource Name]:[Resource Name]],'Resource Summary'!$B17,Table1[[Start Date]:[Start Date]],"&lt;="&amp;'Resource Summary'!T$6,Table1[[End Date]:[End Date]],"&gt;="&amp;'Resource Summary'!T$6,Table1[[Project Name]:[Project Name]],rngProject)</f>
        <v>2</v>
      </c>
      <c r="U17" s="4">
        <f>SUMIFS(Table1[[Hours/Day]:[Hours/Day]],Table1[[Resource Name]:[Resource Name]],'Resource Summary'!$B17,Table1[[Start Date]:[Start Date]],"&lt;="&amp;'Resource Summary'!U$6,Table1[[End Date]:[End Date]],"&gt;="&amp;'Resource Summary'!U$6,Table1[[Project Name]:[Project Name]],rngProject)</f>
        <v>2</v>
      </c>
      <c r="V17" s="4">
        <f>SUMIFS(Table1[[Hours/Day]:[Hours/Day]],Table1[[Resource Name]:[Resource Name]],'Resource Summary'!$B17,Table1[[Start Date]:[Start Date]],"&lt;="&amp;'Resource Summary'!V$6,Table1[[End Date]:[End Date]],"&gt;="&amp;'Resource Summary'!V$6,Table1[[Project Name]:[Project Name]],rngProject)</f>
        <v>0</v>
      </c>
      <c r="W17" s="4">
        <f>SUMIFS(Table1[[Hours/Day]:[Hours/Day]],Table1[[Resource Name]:[Resource Name]],'Resource Summary'!$B17,Table1[[Start Date]:[Start Date]],"&lt;="&amp;'Resource Summary'!W$6,Table1[[End Date]:[End Date]],"&gt;="&amp;'Resource Summary'!W$6,Table1[[Project Name]:[Project Name]],rngProject)</f>
        <v>0</v>
      </c>
      <c r="X17" s="4">
        <f>SUMIFS(Table1[[Hours/Day]:[Hours/Day]],Table1[[Resource Name]:[Resource Name]],'Resource Summary'!$B17,Table1[[Start Date]:[Start Date]],"&lt;="&amp;'Resource Summary'!X$6,Table1[[End Date]:[End Date]],"&gt;="&amp;'Resource Summary'!X$6,Table1[[Project Name]:[Project Name]],rngProject)</f>
        <v>0</v>
      </c>
      <c r="Y17" s="4">
        <f>SUMIFS(Table1[[Hours/Day]:[Hours/Day]],Table1[[Resource Name]:[Resource Name]],'Resource Summary'!$B17,Table1[[Start Date]:[Start Date]],"&lt;="&amp;'Resource Summary'!Y$6,Table1[[End Date]:[End Date]],"&gt;="&amp;'Resource Summary'!Y$6,Table1[[Project Name]:[Project Name]],rngProject)</f>
        <v>0</v>
      </c>
      <c r="Z17" s="4">
        <f>SUMIFS(Table1[[Hours/Day]:[Hours/Day]],Table1[[Resource Name]:[Resource Name]],'Resource Summary'!$B17,Table1[[Start Date]:[Start Date]],"&lt;="&amp;'Resource Summary'!Z$6,Table1[[End Date]:[End Date]],"&gt;="&amp;'Resource Summary'!Z$6,Table1[[Project Name]:[Project Name]],rngProject)</f>
        <v>0</v>
      </c>
      <c r="AA17" s="4">
        <f>SUMIFS(Table1[[Hours/Day]:[Hours/Day]],Table1[[Resource Name]:[Resource Name]],'Resource Summary'!$B17,Table1[[Start Date]:[Start Date]],"&lt;="&amp;'Resource Summary'!AA$6,Table1[[End Date]:[End Date]],"&gt;="&amp;'Resource Summary'!AA$6,Table1[[Project Name]:[Project Name]],rngProject)</f>
        <v>0</v>
      </c>
      <c r="AB17" s="4">
        <f>SUMIFS(Table1[[Hours/Day]:[Hours/Day]],Table1[[Resource Name]:[Resource Name]],'Resource Summary'!$B17,Table1[[Start Date]:[Start Date]],"&lt;="&amp;'Resource Summary'!AB$6,Table1[[End Date]:[End Date]],"&gt;="&amp;'Resource Summary'!AB$6,Table1[[Project Name]:[Project Name]],rngProject)</f>
        <v>0</v>
      </c>
      <c r="AC17" s="4">
        <f>SUMIFS(Table1[[Hours/Day]:[Hours/Day]],Table1[[Resource Name]:[Resource Name]],'Resource Summary'!$B17,Table1[[Start Date]:[Start Date]],"&lt;="&amp;'Resource Summary'!AC$6,Table1[[End Date]:[End Date]],"&gt;="&amp;'Resource Summary'!AC$6,Table1[[Project Name]:[Project Name]],rngProject)</f>
        <v>0</v>
      </c>
      <c r="AD17" s="4">
        <f>SUMIFS(Table1[[Hours/Day]:[Hours/Day]],Table1[[Resource Name]:[Resource Name]],'Resource Summary'!$B17,Table1[[Start Date]:[Start Date]],"&lt;="&amp;'Resource Summary'!AD$6,Table1[[End Date]:[End Date]],"&gt;="&amp;'Resource Summary'!AD$6,Table1[[Project Name]:[Project Name]],rngProject)</f>
        <v>1</v>
      </c>
      <c r="AE17" s="4">
        <f>SUMIFS(Table1[[Hours/Day]:[Hours/Day]],Table1[[Resource Name]:[Resource Name]],'Resource Summary'!$B17,Table1[[Start Date]:[Start Date]],"&lt;="&amp;'Resource Summary'!AE$6,Table1[[End Date]:[End Date]],"&gt;="&amp;'Resource Summary'!AE$6,Table1[[Project Name]:[Project Name]],rngProject)</f>
        <v>1</v>
      </c>
      <c r="AF17" s="4">
        <f>SUMIFS(Table1[[Hours/Day]:[Hours/Day]],Table1[[Resource Name]:[Resource Name]],'Resource Summary'!$B17,Table1[[Start Date]:[Start Date]],"&lt;="&amp;'Resource Summary'!AF$6,Table1[[End Date]:[End Date]],"&gt;="&amp;'Resource Summary'!AF$6,Table1[[Project Name]:[Project Name]],rngProject)</f>
        <v>1</v>
      </c>
      <c r="AG17" s="4">
        <f>SUMIFS(Table1[[Hours/Day]:[Hours/Day]],Table1[[Resource Name]:[Resource Name]],'Resource Summary'!$B17,Table1[[Start Date]:[Start Date]],"&lt;="&amp;'Resource Summary'!AG$6,Table1[[End Date]:[End Date]],"&gt;="&amp;'Resource Summary'!AG$6,Table1[[Project Name]:[Project Name]],rngProject)</f>
        <v>1</v>
      </c>
      <c r="AH17" s="4">
        <f>SUMIFS(Table1[[Hours/Day]:[Hours/Day]],Table1[[Resource Name]:[Resource Name]],'Resource Summary'!$B17,Table1[[Start Date]:[Start Date]],"&lt;="&amp;'Resource Summary'!AH$6,Table1[[End Date]:[End Date]],"&gt;="&amp;'Resource Summary'!AH$6,Table1[[Project Name]:[Project Name]],rngProject)</f>
        <v>1</v>
      </c>
      <c r="AI17" s="11"/>
    </row>
    <row r="18" spans="2:35" ht="24" customHeight="1" x14ac:dyDescent="0.25">
      <c r="B18" s="39" t="s">
        <v>18</v>
      </c>
      <c r="C18" s="15">
        <f t="shared" si="2"/>
        <v>40</v>
      </c>
      <c r="D18" s="4">
        <f>SUMIFS(Table1[[Hours/Day]:[Hours/Day]],Table1[[Resource Name]:[Resource Name]],'Resource Summary'!$B18,Table1[[Start Date]:[Start Date]],"&lt;="&amp;'Resource Summary'!D$6,Table1[[End Date]:[End Date]],"&gt;="&amp;'Resource Summary'!D$6,Table1[[Project Name]:[Project Name]],rngProject)</f>
        <v>0</v>
      </c>
      <c r="E18" s="4">
        <f>SUMIFS(Table1[[Hours/Day]:[Hours/Day]],Table1[[Resource Name]:[Resource Name]],'Resource Summary'!$B18,Table1[[Start Date]:[Start Date]],"&lt;="&amp;'Resource Summary'!E$6,Table1[[End Date]:[End Date]],"&gt;="&amp;'Resource Summary'!E$6,Table1[[Project Name]:[Project Name]],rngProject)</f>
        <v>0</v>
      </c>
      <c r="F18" s="4">
        <f>SUMIFS(Table1[[Hours/Day]:[Hours/Day]],Table1[[Resource Name]:[Resource Name]],'Resource Summary'!$B18,Table1[[Start Date]:[Start Date]],"&lt;="&amp;'Resource Summary'!F$6,Table1[[End Date]:[End Date]],"&gt;="&amp;'Resource Summary'!F$6,Table1[[Project Name]:[Project Name]],rngProject)</f>
        <v>0</v>
      </c>
      <c r="G18" s="4">
        <f>SUMIFS(Table1[[Hours/Day]:[Hours/Day]],Table1[[Resource Name]:[Resource Name]],'Resource Summary'!$B18,Table1[[Start Date]:[Start Date]],"&lt;="&amp;'Resource Summary'!G$6,Table1[[End Date]:[End Date]],"&gt;="&amp;'Resource Summary'!G$6,Table1[[Project Name]:[Project Name]],rngProject)</f>
        <v>0</v>
      </c>
      <c r="H18" s="4">
        <f>SUMIFS(Table1[[Hours/Day]:[Hours/Day]],Table1[[Resource Name]:[Resource Name]],'Resource Summary'!$B18,Table1[[Start Date]:[Start Date]],"&lt;="&amp;'Resource Summary'!H$6,Table1[[End Date]:[End Date]],"&gt;="&amp;'Resource Summary'!H$6,Table1[[Project Name]:[Project Name]],rngProject)</f>
        <v>0</v>
      </c>
      <c r="I18" s="4">
        <f>SUMIFS(Table1[[Hours/Day]:[Hours/Day]],Table1[[Resource Name]:[Resource Name]],'Resource Summary'!$B18,Table1[[Start Date]:[Start Date]],"&lt;="&amp;'Resource Summary'!I$6,Table1[[End Date]:[End Date]],"&gt;="&amp;'Resource Summary'!I$6,Table1[[Project Name]:[Project Name]],rngProject)</f>
        <v>0</v>
      </c>
      <c r="J18" s="4">
        <f>SUMIFS(Table1[[Hours/Day]:[Hours/Day]],Table1[[Resource Name]:[Resource Name]],'Resource Summary'!$B18,Table1[[Start Date]:[Start Date]],"&lt;="&amp;'Resource Summary'!J$6,Table1[[End Date]:[End Date]],"&gt;="&amp;'Resource Summary'!J$6,Table1[[Project Name]:[Project Name]],rngProject)</f>
        <v>0</v>
      </c>
      <c r="K18" s="4">
        <f>SUMIFS(Table1[[Hours/Day]:[Hours/Day]],Table1[[Resource Name]:[Resource Name]],'Resource Summary'!$B18,Table1[[Start Date]:[Start Date]],"&lt;="&amp;'Resource Summary'!K$6,Table1[[End Date]:[End Date]],"&gt;="&amp;'Resource Summary'!K$6,Table1[[Project Name]:[Project Name]],rngProject)</f>
        <v>0</v>
      </c>
      <c r="L18" s="4">
        <f>SUMIFS(Table1[[Hours/Day]:[Hours/Day]],Table1[[Resource Name]:[Resource Name]],'Resource Summary'!$B18,Table1[[Start Date]:[Start Date]],"&lt;="&amp;'Resource Summary'!L$6,Table1[[End Date]:[End Date]],"&gt;="&amp;'Resource Summary'!L$6,Table1[[Project Name]:[Project Name]],rngProject)</f>
        <v>2</v>
      </c>
      <c r="M18" s="4">
        <f>SUMIFS(Table1[[Hours/Day]:[Hours/Day]],Table1[[Resource Name]:[Resource Name]],'Resource Summary'!$B18,Table1[[Start Date]:[Start Date]],"&lt;="&amp;'Resource Summary'!M$6,Table1[[End Date]:[End Date]],"&gt;="&amp;'Resource Summary'!M$6,Table1[[Project Name]:[Project Name]],rngProject)</f>
        <v>2</v>
      </c>
      <c r="N18" s="4">
        <f>SUMIFS(Table1[[Hours/Day]:[Hours/Day]],Table1[[Resource Name]:[Resource Name]],'Resource Summary'!$B18,Table1[[Start Date]:[Start Date]],"&lt;="&amp;'Resource Summary'!N$6,Table1[[End Date]:[End Date]],"&gt;="&amp;'Resource Summary'!N$6,Table1[[Project Name]:[Project Name]],rngProject)</f>
        <v>2</v>
      </c>
      <c r="O18" s="4">
        <f>SUMIFS(Table1[[Hours/Day]:[Hours/Day]],Table1[[Resource Name]:[Resource Name]],'Resource Summary'!$B18,Table1[[Start Date]:[Start Date]],"&lt;="&amp;'Resource Summary'!O$6,Table1[[End Date]:[End Date]],"&gt;="&amp;'Resource Summary'!O$6,Table1[[Project Name]:[Project Name]],rngProject)</f>
        <v>2</v>
      </c>
      <c r="P18" s="4">
        <f>SUMIFS(Table1[[Hours/Day]:[Hours/Day]],Table1[[Resource Name]:[Resource Name]],'Resource Summary'!$B18,Table1[[Start Date]:[Start Date]],"&lt;="&amp;'Resource Summary'!P$6,Table1[[End Date]:[End Date]],"&gt;="&amp;'Resource Summary'!P$6,Table1[[Project Name]:[Project Name]],rngProject)</f>
        <v>2</v>
      </c>
      <c r="Q18" s="4">
        <f>SUMIFS(Table1[[Hours/Day]:[Hours/Day]],Table1[[Resource Name]:[Resource Name]],'Resource Summary'!$B18,Table1[[Start Date]:[Start Date]],"&lt;="&amp;'Resource Summary'!Q$6,Table1[[End Date]:[End Date]],"&gt;="&amp;'Resource Summary'!Q$6,Table1[[Project Name]:[Project Name]],rngProject)</f>
        <v>2</v>
      </c>
      <c r="R18" s="4">
        <f>SUMIFS(Table1[[Hours/Day]:[Hours/Day]],Table1[[Resource Name]:[Resource Name]],'Resource Summary'!$B18,Table1[[Start Date]:[Start Date]],"&lt;="&amp;'Resource Summary'!R$6,Table1[[End Date]:[End Date]],"&gt;="&amp;'Resource Summary'!R$6,Table1[[Project Name]:[Project Name]],rngProject)</f>
        <v>1</v>
      </c>
      <c r="S18" s="4">
        <f>SUMIFS(Table1[[Hours/Day]:[Hours/Day]],Table1[[Resource Name]:[Resource Name]],'Resource Summary'!$B18,Table1[[Start Date]:[Start Date]],"&lt;="&amp;'Resource Summary'!S$6,Table1[[End Date]:[End Date]],"&gt;="&amp;'Resource Summary'!S$6,Table1[[Project Name]:[Project Name]],rngProject)</f>
        <v>1</v>
      </c>
      <c r="T18" s="4">
        <f>SUMIFS(Table1[[Hours/Day]:[Hours/Day]],Table1[[Resource Name]:[Resource Name]],'Resource Summary'!$B18,Table1[[Start Date]:[Start Date]],"&lt;="&amp;'Resource Summary'!T$6,Table1[[End Date]:[End Date]],"&gt;="&amp;'Resource Summary'!T$6,Table1[[Project Name]:[Project Name]],rngProject)</f>
        <v>1</v>
      </c>
      <c r="U18" s="4">
        <f>SUMIFS(Table1[[Hours/Day]:[Hours/Day]],Table1[[Resource Name]:[Resource Name]],'Resource Summary'!$B18,Table1[[Start Date]:[Start Date]],"&lt;="&amp;'Resource Summary'!U$6,Table1[[End Date]:[End Date]],"&gt;="&amp;'Resource Summary'!U$6,Table1[[Project Name]:[Project Name]],rngProject)</f>
        <v>1</v>
      </c>
      <c r="V18" s="4">
        <f>SUMIFS(Table1[[Hours/Day]:[Hours/Day]],Table1[[Resource Name]:[Resource Name]],'Resource Summary'!$B18,Table1[[Start Date]:[Start Date]],"&lt;="&amp;'Resource Summary'!V$6,Table1[[End Date]:[End Date]],"&gt;="&amp;'Resource Summary'!V$6,Table1[[Project Name]:[Project Name]],rngProject)</f>
        <v>1</v>
      </c>
      <c r="W18" s="4">
        <f>SUMIFS(Table1[[Hours/Day]:[Hours/Day]],Table1[[Resource Name]:[Resource Name]],'Resource Summary'!$B18,Table1[[Start Date]:[Start Date]],"&lt;="&amp;'Resource Summary'!W$6,Table1[[End Date]:[End Date]],"&gt;="&amp;'Resource Summary'!W$6,Table1[[Project Name]:[Project Name]],rngProject)</f>
        <v>1</v>
      </c>
      <c r="X18" s="4">
        <f>SUMIFS(Table1[[Hours/Day]:[Hours/Day]],Table1[[Resource Name]:[Resource Name]],'Resource Summary'!$B18,Table1[[Start Date]:[Start Date]],"&lt;="&amp;'Resource Summary'!X$6,Table1[[End Date]:[End Date]],"&gt;="&amp;'Resource Summary'!X$6,Table1[[Project Name]:[Project Name]],rngProject)</f>
        <v>3</v>
      </c>
      <c r="Y18" s="4">
        <f>SUMIFS(Table1[[Hours/Day]:[Hours/Day]],Table1[[Resource Name]:[Resource Name]],'Resource Summary'!$B18,Table1[[Start Date]:[Start Date]],"&lt;="&amp;'Resource Summary'!Y$6,Table1[[End Date]:[End Date]],"&gt;="&amp;'Resource Summary'!Y$6,Table1[[Project Name]:[Project Name]],rngProject)</f>
        <v>2</v>
      </c>
      <c r="Z18" s="4">
        <f>SUMIFS(Table1[[Hours/Day]:[Hours/Day]],Table1[[Resource Name]:[Resource Name]],'Resource Summary'!$B18,Table1[[Start Date]:[Start Date]],"&lt;="&amp;'Resource Summary'!Z$6,Table1[[End Date]:[End Date]],"&gt;="&amp;'Resource Summary'!Z$6,Table1[[Project Name]:[Project Name]],rngProject)</f>
        <v>2</v>
      </c>
      <c r="AA18" s="4">
        <f>SUMIFS(Table1[[Hours/Day]:[Hours/Day]],Table1[[Resource Name]:[Resource Name]],'Resource Summary'!$B18,Table1[[Start Date]:[Start Date]],"&lt;="&amp;'Resource Summary'!AA$6,Table1[[End Date]:[End Date]],"&gt;="&amp;'Resource Summary'!AA$6,Table1[[Project Name]:[Project Name]],rngProject)</f>
        <v>2</v>
      </c>
      <c r="AB18" s="4">
        <f>SUMIFS(Table1[[Hours/Day]:[Hours/Day]],Table1[[Resource Name]:[Resource Name]],'Resource Summary'!$B18,Table1[[Start Date]:[Start Date]],"&lt;="&amp;'Resource Summary'!AB$6,Table1[[End Date]:[End Date]],"&gt;="&amp;'Resource Summary'!AB$6,Table1[[Project Name]:[Project Name]],rngProject)</f>
        <v>2</v>
      </c>
      <c r="AC18" s="4">
        <f>SUMIFS(Table1[[Hours/Day]:[Hours/Day]],Table1[[Resource Name]:[Resource Name]],'Resource Summary'!$B18,Table1[[Start Date]:[Start Date]],"&lt;="&amp;'Resource Summary'!AC$6,Table1[[End Date]:[End Date]],"&gt;="&amp;'Resource Summary'!AC$6,Table1[[Project Name]:[Project Name]],rngProject)</f>
        <v>2</v>
      </c>
      <c r="AD18" s="4">
        <f>SUMIFS(Table1[[Hours/Day]:[Hours/Day]],Table1[[Resource Name]:[Resource Name]],'Resource Summary'!$B18,Table1[[Start Date]:[Start Date]],"&lt;="&amp;'Resource Summary'!AD$6,Table1[[End Date]:[End Date]],"&gt;="&amp;'Resource Summary'!AD$6,Table1[[Project Name]:[Project Name]],rngProject)</f>
        <v>3</v>
      </c>
      <c r="AE18" s="4">
        <f>SUMIFS(Table1[[Hours/Day]:[Hours/Day]],Table1[[Resource Name]:[Resource Name]],'Resource Summary'!$B18,Table1[[Start Date]:[Start Date]],"&lt;="&amp;'Resource Summary'!AE$6,Table1[[End Date]:[End Date]],"&gt;="&amp;'Resource Summary'!AE$6,Table1[[Project Name]:[Project Name]],rngProject)</f>
        <v>3</v>
      </c>
      <c r="AF18" s="4">
        <f>SUMIFS(Table1[[Hours/Day]:[Hours/Day]],Table1[[Resource Name]:[Resource Name]],'Resource Summary'!$B18,Table1[[Start Date]:[Start Date]],"&lt;="&amp;'Resource Summary'!AF$6,Table1[[End Date]:[End Date]],"&gt;="&amp;'Resource Summary'!AF$6,Table1[[Project Name]:[Project Name]],rngProject)</f>
        <v>1</v>
      </c>
      <c r="AG18" s="4">
        <f>SUMIFS(Table1[[Hours/Day]:[Hours/Day]],Table1[[Resource Name]:[Resource Name]],'Resource Summary'!$B18,Table1[[Start Date]:[Start Date]],"&lt;="&amp;'Resource Summary'!AG$6,Table1[[End Date]:[End Date]],"&gt;="&amp;'Resource Summary'!AG$6,Table1[[Project Name]:[Project Name]],rngProject)</f>
        <v>1</v>
      </c>
      <c r="AH18" s="4">
        <f>SUMIFS(Table1[[Hours/Day]:[Hours/Day]],Table1[[Resource Name]:[Resource Name]],'Resource Summary'!$B18,Table1[[Start Date]:[Start Date]],"&lt;="&amp;'Resource Summary'!AH$6,Table1[[End Date]:[End Date]],"&gt;="&amp;'Resource Summary'!AH$6,Table1[[Project Name]:[Project Name]],rngProject)</f>
        <v>1</v>
      </c>
      <c r="AI18" s="11"/>
    </row>
    <row r="19" spans="2:35" ht="24" customHeight="1" x14ac:dyDescent="0.25">
      <c r="B19" s="39" t="s">
        <v>19</v>
      </c>
      <c r="C19" s="15">
        <f t="shared" si="2"/>
        <v>28</v>
      </c>
      <c r="D19" s="4">
        <f>SUMIFS(Table1[[Hours/Day]:[Hours/Day]],Table1[[Resource Name]:[Resource Name]],'Resource Summary'!$B19,Table1[[Start Date]:[Start Date]],"&lt;="&amp;'Resource Summary'!D$6,Table1[[End Date]:[End Date]],"&gt;="&amp;'Resource Summary'!D$6,Table1[[Project Name]:[Project Name]],rngProject)</f>
        <v>0</v>
      </c>
      <c r="E19" s="4">
        <f>SUMIFS(Table1[[Hours/Day]:[Hours/Day]],Table1[[Resource Name]:[Resource Name]],'Resource Summary'!$B19,Table1[[Start Date]:[Start Date]],"&lt;="&amp;'Resource Summary'!E$6,Table1[[End Date]:[End Date]],"&gt;="&amp;'Resource Summary'!E$6,Table1[[Project Name]:[Project Name]],rngProject)</f>
        <v>0</v>
      </c>
      <c r="F19" s="4">
        <f>SUMIFS(Table1[[Hours/Day]:[Hours/Day]],Table1[[Resource Name]:[Resource Name]],'Resource Summary'!$B19,Table1[[Start Date]:[Start Date]],"&lt;="&amp;'Resource Summary'!F$6,Table1[[End Date]:[End Date]],"&gt;="&amp;'Resource Summary'!F$6,Table1[[Project Name]:[Project Name]],rngProject)</f>
        <v>1</v>
      </c>
      <c r="G19" s="4">
        <f>SUMIFS(Table1[[Hours/Day]:[Hours/Day]],Table1[[Resource Name]:[Resource Name]],'Resource Summary'!$B19,Table1[[Start Date]:[Start Date]],"&lt;="&amp;'Resource Summary'!G$6,Table1[[End Date]:[End Date]],"&gt;="&amp;'Resource Summary'!G$6,Table1[[Project Name]:[Project Name]],rngProject)</f>
        <v>1</v>
      </c>
      <c r="H19" s="4">
        <f>SUMIFS(Table1[[Hours/Day]:[Hours/Day]],Table1[[Resource Name]:[Resource Name]],'Resource Summary'!$B19,Table1[[Start Date]:[Start Date]],"&lt;="&amp;'Resource Summary'!H$6,Table1[[End Date]:[End Date]],"&gt;="&amp;'Resource Summary'!H$6,Table1[[Project Name]:[Project Name]],rngProject)</f>
        <v>1</v>
      </c>
      <c r="I19" s="4">
        <f>SUMIFS(Table1[[Hours/Day]:[Hours/Day]],Table1[[Resource Name]:[Resource Name]],'Resource Summary'!$B19,Table1[[Start Date]:[Start Date]],"&lt;="&amp;'Resource Summary'!I$6,Table1[[End Date]:[End Date]],"&gt;="&amp;'Resource Summary'!I$6,Table1[[Project Name]:[Project Name]],rngProject)</f>
        <v>1</v>
      </c>
      <c r="J19" s="4">
        <f>SUMIFS(Table1[[Hours/Day]:[Hours/Day]],Table1[[Resource Name]:[Resource Name]],'Resource Summary'!$B19,Table1[[Start Date]:[Start Date]],"&lt;="&amp;'Resource Summary'!J$6,Table1[[End Date]:[End Date]],"&gt;="&amp;'Resource Summary'!J$6,Table1[[Project Name]:[Project Name]],rngProject)</f>
        <v>0</v>
      </c>
      <c r="K19" s="4">
        <f>SUMIFS(Table1[[Hours/Day]:[Hours/Day]],Table1[[Resource Name]:[Resource Name]],'Resource Summary'!$B19,Table1[[Start Date]:[Start Date]],"&lt;="&amp;'Resource Summary'!K$6,Table1[[End Date]:[End Date]],"&gt;="&amp;'Resource Summary'!K$6,Table1[[Project Name]:[Project Name]],rngProject)</f>
        <v>0</v>
      </c>
      <c r="L19" s="4">
        <f>SUMIFS(Table1[[Hours/Day]:[Hours/Day]],Table1[[Resource Name]:[Resource Name]],'Resource Summary'!$B19,Table1[[Start Date]:[Start Date]],"&lt;="&amp;'Resource Summary'!L$6,Table1[[End Date]:[End Date]],"&gt;="&amp;'Resource Summary'!L$6,Table1[[Project Name]:[Project Name]],rngProject)</f>
        <v>1</v>
      </c>
      <c r="M19" s="4">
        <f>SUMIFS(Table1[[Hours/Day]:[Hours/Day]],Table1[[Resource Name]:[Resource Name]],'Resource Summary'!$B19,Table1[[Start Date]:[Start Date]],"&lt;="&amp;'Resource Summary'!M$6,Table1[[End Date]:[End Date]],"&gt;="&amp;'Resource Summary'!M$6,Table1[[Project Name]:[Project Name]],rngProject)</f>
        <v>1</v>
      </c>
      <c r="N19" s="4">
        <f>SUMIFS(Table1[[Hours/Day]:[Hours/Day]],Table1[[Resource Name]:[Resource Name]],'Resource Summary'!$B19,Table1[[Start Date]:[Start Date]],"&lt;="&amp;'Resource Summary'!N$6,Table1[[End Date]:[End Date]],"&gt;="&amp;'Resource Summary'!N$6,Table1[[Project Name]:[Project Name]],rngProject)</f>
        <v>1</v>
      </c>
      <c r="O19" s="4">
        <f>SUMIFS(Table1[[Hours/Day]:[Hours/Day]],Table1[[Resource Name]:[Resource Name]],'Resource Summary'!$B19,Table1[[Start Date]:[Start Date]],"&lt;="&amp;'Resource Summary'!O$6,Table1[[End Date]:[End Date]],"&gt;="&amp;'Resource Summary'!O$6,Table1[[Project Name]:[Project Name]],rngProject)</f>
        <v>1</v>
      </c>
      <c r="P19" s="4">
        <f>SUMIFS(Table1[[Hours/Day]:[Hours/Day]],Table1[[Resource Name]:[Resource Name]],'Resource Summary'!$B19,Table1[[Start Date]:[Start Date]],"&lt;="&amp;'Resource Summary'!P$6,Table1[[End Date]:[End Date]],"&gt;="&amp;'Resource Summary'!P$6,Table1[[Project Name]:[Project Name]],rngProject)</f>
        <v>1</v>
      </c>
      <c r="Q19" s="4">
        <f>SUMIFS(Table1[[Hours/Day]:[Hours/Day]],Table1[[Resource Name]:[Resource Name]],'Resource Summary'!$B19,Table1[[Start Date]:[Start Date]],"&lt;="&amp;'Resource Summary'!Q$6,Table1[[End Date]:[End Date]],"&gt;="&amp;'Resource Summary'!Q$6,Table1[[Project Name]:[Project Name]],rngProject)</f>
        <v>1</v>
      </c>
      <c r="R19" s="4">
        <f>SUMIFS(Table1[[Hours/Day]:[Hours/Day]],Table1[[Resource Name]:[Resource Name]],'Resource Summary'!$B19,Table1[[Start Date]:[Start Date]],"&lt;="&amp;'Resource Summary'!R$6,Table1[[End Date]:[End Date]],"&gt;="&amp;'Resource Summary'!R$6,Table1[[Project Name]:[Project Name]],rngProject)</f>
        <v>2</v>
      </c>
      <c r="S19" s="4">
        <f>SUMIFS(Table1[[Hours/Day]:[Hours/Day]],Table1[[Resource Name]:[Resource Name]],'Resource Summary'!$B19,Table1[[Start Date]:[Start Date]],"&lt;="&amp;'Resource Summary'!S$6,Table1[[End Date]:[End Date]],"&gt;="&amp;'Resource Summary'!S$6,Table1[[Project Name]:[Project Name]],rngProject)</f>
        <v>2</v>
      </c>
      <c r="T19" s="4">
        <f>SUMIFS(Table1[[Hours/Day]:[Hours/Day]],Table1[[Resource Name]:[Resource Name]],'Resource Summary'!$B19,Table1[[Start Date]:[Start Date]],"&lt;="&amp;'Resource Summary'!T$6,Table1[[End Date]:[End Date]],"&gt;="&amp;'Resource Summary'!T$6,Table1[[Project Name]:[Project Name]],rngProject)</f>
        <v>1</v>
      </c>
      <c r="U19" s="4">
        <f>SUMIFS(Table1[[Hours/Day]:[Hours/Day]],Table1[[Resource Name]:[Resource Name]],'Resource Summary'!$B19,Table1[[Start Date]:[Start Date]],"&lt;="&amp;'Resource Summary'!U$6,Table1[[End Date]:[End Date]],"&gt;="&amp;'Resource Summary'!U$6,Table1[[Project Name]:[Project Name]],rngProject)</f>
        <v>1</v>
      </c>
      <c r="V19" s="4">
        <f>SUMIFS(Table1[[Hours/Day]:[Hours/Day]],Table1[[Resource Name]:[Resource Name]],'Resource Summary'!$B19,Table1[[Start Date]:[Start Date]],"&lt;="&amp;'Resource Summary'!V$6,Table1[[End Date]:[End Date]],"&gt;="&amp;'Resource Summary'!V$6,Table1[[Project Name]:[Project Name]],rngProject)</f>
        <v>0</v>
      </c>
      <c r="W19" s="4">
        <f>SUMIFS(Table1[[Hours/Day]:[Hours/Day]],Table1[[Resource Name]:[Resource Name]],'Resource Summary'!$B19,Table1[[Start Date]:[Start Date]],"&lt;="&amp;'Resource Summary'!W$6,Table1[[End Date]:[End Date]],"&gt;="&amp;'Resource Summary'!W$6,Table1[[Project Name]:[Project Name]],rngProject)</f>
        <v>0</v>
      </c>
      <c r="X19" s="4">
        <f>SUMIFS(Table1[[Hours/Day]:[Hours/Day]],Table1[[Resource Name]:[Resource Name]],'Resource Summary'!$B19,Table1[[Start Date]:[Start Date]],"&lt;="&amp;'Resource Summary'!X$6,Table1[[End Date]:[End Date]],"&gt;="&amp;'Resource Summary'!X$6,Table1[[Project Name]:[Project Name]],rngProject)</f>
        <v>2</v>
      </c>
      <c r="Y19" s="4">
        <f>SUMIFS(Table1[[Hours/Day]:[Hours/Day]],Table1[[Resource Name]:[Resource Name]],'Resource Summary'!$B19,Table1[[Start Date]:[Start Date]],"&lt;="&amp;'Resource Summary'!Y$6,Table1[[End Date]:[End Date]],"&gt;="&amp;'Resource Summary'!Y$6,Table1[[Project Name]:[Project Name]],rngProject)</f>
        <v>2</v>
      </c>
      <c r="Z19" s="4">
        <f>SUMIFS(Table1[[Hours/Day]:[Hours/Day]],Table1[[Resource Name]:[Resource Name]],'Resource Summary'!$B19,Table1[[Start Date]:[Start Date]],"&lt;="&amp;'Resource Summary'!Z$6,Table1[[End Date]:[End Date]],"&gt;="&amp;'Resource Summary'!Z$6,Table1[[Project Name]:[Project Name]],rngProject)</f>
        <v>2</v>
      </c>
      <c r="AA19" s="4">
        <f>SUMIFS(Table1[[Hours/Day]:[Hours/Day]],Table1[[Resource Name]:[Resource Name]],'Resource Summary'!$B19,Table1[[Start Date]:[Start Date]],"&lt;="&amp;'Resource Summary'!AA$6,Table1[[End Date]:[End Date]],"&gt;="&amp;'Resource Summary'!AA$6,Table1[[Project Name]:[Project Name]],rngProject)</f>
        <v>2</v>
      </c>
      <c r="AB19" s="4">
        <f>SUMIFS(Table1[[Hours/Day]:[Hours/Day]],Table1[[Resource Name]:[Resource Name]],'Resource Summary'!$B19,Table1[[Start Date]:[Start Date]],"&lt;="&amp;'Resource Summary'!AB$6,Table1[[End Date]:[End Date]],"&gt;="&amp;'Resource Summary'!AB$6,Table1[[Project Name]:[Project Name]],rngProject)</f>
        <v>0</v>
      </c>
      <c r="AC19" s="4">
        <f>SUMIFS(Table1[[Hours/Day]:[Hours/Day]],Table1[[Resource Name]:[Resource Name]],'Resource Summary'!$B19,Table1[[Start Date]:[Start Date]],"&lt;="&amp;'Resource Summary'!AC$6,Table1[[End Date]:[End Date]],"&gt;="&amp;'Resource Summary'!AC$6,Table1[[Project Name]:[Project Name]],rngProject)</f>
        <v>0</v>
      </c>
      <c r="AD19" s="4">
        <f>SUMIFS(Table1[[Hours/Day]:[Hours/Day]],Table1[[Resource Name]:[Resource Name]],'Resource Summary'!$B19,Table1[[Start Date]:[Start Date]],"&lt;="&amp;'Resource Summary'!AD$6,Table1[[End Date]:[End Date]],"&gt;="&amp;'Resource Summary'!AD$6,Table1[[Project Name]:[Project Name]],rngProject)</f>
        <v>1</v>
      </c>
      <c r="AE19" s="4">
        <f>SUMIFS(Table1[[Hours/Day]:[Hours/Day]],Table1[[Resource Name]:[Resource Name]],'Resource Summary'!$B19,Table1[[Start Date]:[Start Date]],"&lt;="&amp;'Resource Summary'!AE$6,Table1[[End Date]:[End Date]],"&gt;="&amp;'Resource Summary'!AE$6,Table1[[Project Name]:[Project Name]],rngProject)</f>
        <v>1</v>
      </c>
      <c r="AF19" s="4">
        <f>SUMIFS(Table1[[Hours/Day]:[Hours/Day]],Table1[[Resource Name]:[Resource Name]],'Resource Summary'!$B19,Table1[[Start Date]:[Start Date]],"&lt;="&amp;'Resource Summary'!AF$6,Table1[[End Date]:[End Date]],"&gt;="&amp;'Resource Summary'!AF$6,Table1[[Project Name]:[Project Name]],rngProject)</f>
        <v>1</v>
      </c>
      <c r="AG19" s="4">
        <f>SUMIFS(Table1[[Hours/Day]:[Hours/Day]],Table1[[Resource Name]:[Resource Name]],'Resource Summary'!$B19,Table1[[Start Date]:[Start Date]],"&lt;="&amp;'Resource Summary'!AG$6,Table1[[End Date]:[End Date]],"&gt;="&amp;'Resource Summary'!AG$6,Table1[[Project Name]:[Project Name]],rngProject)</f>
        <v>1</v>
      </c>
      <c r="AH19" s="4">
        <f>SUMIFS(Table1[[Hours/Day]:[Hours/Day]],Table1[[Resource Name]:[Resource Name]],'Resource Summary'!$B19,Table1[[Start Date]:[Start Date]],"&lt;="&amp;'Resource Summary'!AH$6,Table1[[End Date]:[End Date]],"&gt;="&amp;'Resource Summary'!AH$6,Table1[[Project Name]:[Project Name]],rngProject)</f>
        <v>0</v>
      </c>
      <c r="AI19" s="11"/>
    </row>
    <row r="20" spans="2:35" ht="24" customHeight="1" x14ac:dyDescent="0.25">
      <c r="B20" s="39" t="s">
        <v>20</v>
      </c>
      <c r="C20" s="15">
        <f t="shared" si="2"/>
        <v>30</v>
      </c>
      <c r="D20" s="4">
        <f>SUMIFS(Table1[[Hours/Day]:[Hours/Day]],Table1[[Resource Name]:[Resource Name]],'Resource Summary'!$B20,Table1[[Start Date]:[Start Date]],"&lt;="&amp;'Resource Summary'!D$6,Table1[[End Date]:[End Date]],"&gt;="&amp;'Resource Summary'!D$6,Table1[[Project Name]:[Project Name]],rngProject)</f>
        <v>0</v>
      </c>
      <c r="E20" s="4">
        <f>SUMIFS(Table1[[Hours/Day]:[Hours/Day]],Table1[[Resource Name]:[Resource Name]],'Resource Summary'!$B20,Table1[[Start Date]:[Start Date]],"&lt;="&amp;'Resource Summary'!E$6,Table1[[End Date]:[End Date]],"&gt;="&amp;'Resource Summary'!E$6,Table1[[Project Name]:[Project Name]],rngProject)</f>
        <v>0</v>
      </c>
      <c r="F20" s="4">
        <f>SUMIFS(Table1[[Hours/Day]:[Hours/Day]],Table1[[Resource Name]:[Resource Name]],'Resource Summary'!$B20,Table1[[Start Date]:[Start Date]],"&lt;="&amp;'Resource Summary'!F$6,Table1[[End Date]:[End Date]],"&gt;="&amp;'Resource Summary'!F$6,Table1[[Project Name]:[Project Name]],rngProject)</f>
        <v>0</v>
      </c>
      <c r="G20" s="4">
        <f>SUMIFS(Table1[[Hours/Day]:[Hours/Day]],Table1[[Resource Name]:[Resource Name]],'Resource Summary'!$B20,Table1[[Start Date]:[Start Date]],"&lt;="&amp;'Resource Summary'!G$6,Table1[[End Date]:[End Date]],"&gt;="&amp;'Resource Summary'!G$6,Table1[[Project Name]:[Project Name]],rngProject)</f>
        <v>1</v>
      </c>
      <c r="H20" s="4">
        <f>SUMIFS(Table1[[Hours/Day]:[Hours/Day]],Table1[[Resource Name]:[Resource Name]],'Resource Summary'!$B20,Table1[[Start Date]:[Start Date]],"&lt;="&amp;'Resource Summary'!H$6,Table1[[End Date]:[End Date]],"&gt;="&amp;'Resource Summary'!H$6,Table1[[Project Name]:[Project Name]],rngProject)</f>
        <v>1</v>
      </c>
      <c r="I20" s="4">
        <f>SUMIFS(Table1[[Hours/Day]:[Hours/Day]],Table1[[Resource Name]:[Resource Name]],'Resource Summary'!$B20,Table1[[Start Date]:[Start Date]],"&lt;="&amp;'Resource Summary'!I$6,Table1[[End Date]:[End Date]],"&gt;="&amp;'Resource Summary'!I$6,Table1[[Project Name]:[Project Name]],rngProject)</f>
        <v>1</v>
      </c>
      <c r="J20" s="4">
        <f>SUMIFS(Table1[[Hours/Day]:[Hours/Day]],Table1[[Resource Name]:[Resource Name]],'Resource Summary'!$B20,Table1[[Start Date]:[Start Date]],"&lt;="&amp;'Resource Summary'!J$6,Table1[[End Date]:[End Date]],"&gt;="&amp;'Resource Summary'!J$6,Table1[[Project Name]:[Project Name]],rngProject)</f>
        <v>1</v>
      </c>
      <c r="K20" s="4">
        <f>SUMIFS(Table1[[Hours/Day]:[Hours/Day]],Table1[[Resource Name]:[Resource Name]],'Resource Summary'!$B20,Table1[[Start Date]:[Start Date]],"&lt;="&amp;'Resource Summary'!K$6,Table1[[End Date]:[End Date]],"&gt;="&amp;'Resource Summary'!K$6,Table1[[Project Name]:[Project Name]],rngProject)</f>
        <v>1</v>
      </c>
      <c r="L20" s="4">
        <f>SUMIFS(Table1[[Hours/Day]:[Hours/Day]],Table1[[Resource Name]:[Resource Name]],'Resource Summary'!$B20,Table1[[Start Date]:[Start Date]],"&lt;="&amp;'Resource Summary'!L$6,Table1[[End Date]:[End Date]],"&gt;="&amp;'Resource Summary'!L$6,Table1[[Project Name]:[Project Name]],rngProject)</f>
        <v>1</v>
      </c>
      <c r="M20" s="4">
        <f>SUMIFS(Table1[[Hours/Day]:[Hours/Day]],Table1[[Resource Name]:[Resource Name]],'Resource Summary'!$B20,Table1[[Start Date]:[Start Date]],"&lt;="&amp;'Resource Summary'!M$6,Table1[[End Date]:[End Date]],"&gt;="&amp;'Resource Summary'!M$6,Table1[[Project Name]:[Project Name]],rngProject)</f>
        <v>1</v>
      </c>
      <c r="N20" s="4">
        <f>SUMIFS(Table1[[Hours/Day]:[Hours/Day]],Table1[[Resource Name]:[Resource Name]],'Resource Summary'!$B20,Table1[[Start Date]:[Start Date]],"&lt;="&amp;'Resource Summary'!N$6,Table1[[End Date]:[End Date]],"&gt;="&amp;'Resource Summary'!N$6,Table1[[Project Name]:[Project Name]],rngProject)</f>
        <v>1</v>
      </c>
      <c r="O20" s="4">
        <f>SUMIFS(Table1[[Hours/Day]:[Hours/Day]],Table1[[Resource Name]:[Resource Name]],'Resource Summary'!$B20,Table1[[Start Date]:[Start Date]],"&lt;="&amp;'Resource Summary'!O$6,Table1[[End Date]:[End Date]],"&gt;="&amp;'Resource Summary'!O$6,Table1[[Project Name]:[Project Name]],rngProject)</f>
        <v>0</v>
      </c>
      <c r="P20" s="4">
        <f>SUMIFS(Table1[[Hours/Day]:[Hours/Day]],Table1[[Resource Name]:[Resource Name]],'Resource Summary'!$B20,Table1[[Start Date]:[Start Date]],"&lt;="&amp;'Resource Summary'!P$6,Table1[[End Date]:[End Date]],"&gt;="&amp;'Resource Summary'!P$6,Table1[[Project Name]:[Project Name]],rngProject)</f>
        <v>0</v>
      </c>
      <c r="Q20" s="4">
        <f>SUMIFS(Table1[[Hours/Day]:[Hours/Day]],Table1[[Resource Name]:[Resource Name]],'Resource Summary'!$B20,Table1[[Start Date]:[Start Date]],"&lt;="&amp;'Resource Summary'!Q$6,Table1[[End Date]:[End Date]],"&gt;="&amp;'Resource Summary'!Q$6,Table1[[Project Name]:[Project Name]],rngProject)</f>
        <v>0</v>
      </c>
      <c r="R20" s="4">
        <f>SUMIFS(Table1[[Hours/Day]:[Hours/Day]],Table1[[Resource Name]:[Resource Name]],'Resource Summary'!$B20,Table1[[Start Date]:[Start Date]],"&lt;="&amp;'Resource Summary'!R$6,Table1[[End Date]:[End Date]],"&gt;="&amp;'Resource Summary'!R$6,Table1[[Project Name]:[Project Name]],rngProject)</f>
        <v>0</v>
      </c>
      <c r="S20" s="4">
        <f>SUMIFS(Table1[[Hours/Day]:[Hours/Day]],Table1[[Resource Name]:[Resource Name]],'Resource Summary'!$B20,Table1[[Start Date]:[Start Date]],"&lt;="&amp;'Resource Summary'!S$6,Table1[[End Date]:[End Date]],"&gt;="&amp;'Resource Summary'!S$6,Table1[[Project Name]:[Project Name]],rngProject)</f>
        <v>0</v>
      </c>
      <c r="T20" s="4">
        <f>SUMIFS(Table1[[Hours/Day]:[Hours/Day]],Table1[[Resource Name]:[Resource Name]],'Resource Summary'!$B20,Table1[[Start Date]:[Start Date]],"&lt;="&amp;'Resource Summary'!T$6,Table1[[End Date]:[End Date]],"&gt;="&amp;'Resource Summary'!T$6,Table1[[Project Name]:[Project Name]],rngProject)</f>
        <v>0</v>
      </c>
      <c r="U20" s="4">
        <f>SUMIFS(Table1[[Hours/Day]:[Hours/Day]],Table1[[Resource Name]:[Resource Name]],'Resource Summary'!$B20,Table1[[Start Date]:[Start Date]],"&lt;="&amp;'Resource Summary'!U$6,Table1[[End Date]:[End Date]],"&gt;="&amp;'Resource Summary'!U$6,Table1[[Project Name]:[Project Name]],rngProject)</f>
        <v>0</v>
      </c>
      <c r="V20" s="4">
        <f>SUMIFS(Table1[[Hours/Day]:[Hours/Day]],Table1[[Resource Name]:[Resource Name]],'Resource Summary'!$B20,Table1[[Start Date]:[Start Date]],"&lt;="&amp;'Resource Summary'!V$6,Table1[[End Date]:[End Date]],"&gt;="&amp;'Resource Summary'!V$6,Table1[[Project Name]:[Project Name]],rngProject)</f>
        <v>0</v>
      </c>
      <c r="W20" s="4">
        <f>SUMIFS(Table1[[Hours/Day]:[Hours/Day]],Table1[[Resource Name]:[Resource Name]],'Resource Summary'!$B20,Table1[[Start Date]:[Start Date]],"&lt;="&amp;'Resource Summary'!W$6,Table1[[End Date]:[End Date]],"&gt;="&amp;'Resource Summary'!W$6,Table1[[Project Name]:[Project Name]],rngProject)</f>
        <v>0</v>
      </c>
      <c r="X20" s="4">
        <f>SUMIFS(Table1[[Hours/Day]:[Hours/Day]],Table1[[Resource Name]:[Resource Name]],'Resource Summary'!$B20,Table1[[Start Date]:[Start Date]],"&lt;="&amp;'Resource Summary'!X$6,Table1[[End Date]:[End Date]],"&gt;="&amp;'Resource Summary'!X$6,Table1[[Project Name]:[Project Name]],rngProject)</f>
        <v>0</v>
      </c>
      <c r="Y20" s="4">
        <f>SUMIFS(Table1[[Hours/Day]:[Hours/Day]],Table1[[Resource Name]:[Resource Name]],'Resource Summary'!$B20,Table1[[Start Date]:[Start Date]],"&lt;="&amp;'Resource Summary'!Y$6,Table1[[End Date]:[End Date]],"&gt;="&amp;'Resource Summary'!Y$6,Table1[[Project Name]:[Project Name]],rngProject)</f>
        <v>2</v>
      </c>
      <c r="Z20" s="4">
        <f>SUMIFS(Table1[[Hours/Day]:[Hours/Day]],Table1[[Resource Name]:[Resource Name]],'Resource Summary'!$B20,Table1[[Start Date]:[Start Date]],"&lt;="&amp;'Resource Summary'!Z$6,Table1[[End Date]:[End Date]],"&gt;="&amp;'Resource Summary'!Z$6,Table1[[Project Name]:[Project Name]],rngProject)</f>
        <v>2</v>
      </c>
      <c r="AA20" s="4">
        <f>SUMIFS(Table1[[Hours/Day]:[Hours/Day]],Table1[[Resource Name]:[Resource Name]],'Resource Summary'!$B20,Table1[[Start Date]:[Start Date]],"&lt;="&amp;'Resource Summary'!AA$6,Table1[[End Date]:[End Date]],"&gt;="&amp;'Resource Summary'!AA$6,Table1[[Project Name]:[Project Name]],rngProject)</f>
        <v>2</v>
      </c>
      <c r="AB20" s="4">
        <f>SUMIFS(Table1[[Hours/Day]:[Hours/Day]],Table1[[Resource Name]:[Resource Name]],'Resource Summary'!$B20,Table1[[Start Date]:[Start Date]],"&lt;="&amp;'Resource Summary'!AB$6,Table1[[End Date]:[End Date]],"&gt;="&amp;'Resource Summary'!AB$6,Table1[[Project Name]:[Project Name]],rngProject)</f>
        <v>2</v>
      </c>
      <c r="AC20" s="4">
        <f>SUMIFS(Table1[[Hours/Day]:[Hours/Day]],Table1[[Resource Name]:[Resource Name]],'Resource Summary'!$B20,Table1[[Start Date]:[Start Date]],"&lt;="&amp;'Resource Summary'!AC$6,Table1[[End Date]:[End Date]],"&gt;="&amp;'Resource Summary'!AC$6,Table1[[Project Name]:[Project Name]],rngProject)</f>
        <v>2</v>
      </c>
      <c r="AD20" s="4">
        <f>SUMIFS(Table1[[Hours/Day]:[Hours/Day]],Table1[[Resource Name]:[Resource Name]],'Resource Summary'!$B20,Table1[[Start Date]:[Start Date]],"&lt;="&amp;'Resource Summary'!AD$6,Table1[[End Date]:[End Date]],"&gt;="&amp;'Resource Summary'!AD$6,Table1[[Project Name]:[Project Name]],rngProject)</f>
        <v>2</v>
      </c>
      <c r="AE20" s="4">
        <f>SUMIFS(Table1[[Hours/Day]:[Hours/Day]],Table1[[Resource Name]:[Resource Name]],'Resource Summary'!$B20,Table1[[Start Date]:[Start Date]],"&lt;="&amp;'Resource Summary'!AE$6,Table1[[End Date]:[End Date]],"&gt;="&amp;'Resource Summary'!AE$6,Table1[[Project Name]:[Project Name]],rngProject)</f>
        <v>4</v>
      </c>
      <c r="AF20" s="4">
        <f>SUMIFS(Table1[[Hours/Day]:[Hours/Day]],Table1[[Resource Name]:[Resource Name]],'Resource Summary'!$B20,Table1[[Start Date]:[Start Date]],"&lt;="&amp;'Resource Summary'!AF$6,Table1[[End Date]:[End Date]],"&gt;="&amp;'Resource Summary'!AF$6,Table1[[Project Name]:[Project Name]],rngProject)</f>
        <v>2</v>
      </c>
      <c r="AG20" s="4">
        <f>SUMIFS(Table1[[Hours/Day]:[Hours/Day]],Table1[[Resource Name]:[Resource Name]],'Resource Summary'!$B20,Table1[[Start Date]:[Start Date]],"&lt;="&amp;'Resource Summary'!AG$6,Table1[[End Date]:[End Date]],"&gt;="&amp;'Resource Summary'!AG$6,Table1[[Project Name]:[Project Name]],rngProject)</f>
        <v>2</v>
      </c>
      <c r="AH20" s="4">
        <f>SUMIFS(Table1[[Hours/Day]:[Hours/Day]],Table1[[Resource Name]:[Resource Name]],'Resource Summary'!$B20,Table1[[Start Date]:[Start Date]],"&lt;="&amp;'Resource Summary'!AH$6,Table1[[End Date]:[End Date]],"&gt;="&amp;'Resource Summary'!AH$6,Table1[[Project Name]:[Project Name]],rngProject)</f>
        <v>2</v>
      </c>
      <c r="AI20" s="11"/>
    </row>
    <row r="21" spans="2:35" ht="24" customHeight="1" x14ac:dyDescent="0.25">
      <c r="B21" s="39" t="s">
        <v>21</v>
      </c>
      <c r="C21" s="15">
        <f t="shared" si="2"/>
        <v>8</v>
      </c>
      <c r="D21" s="4">
        <f>SUMIFS(Table1[[Hours/Day]:[Hours/Day]],Table1[[Resource Name]:[Resource Name]],'Resource Summary'!$B21,Table1[[Start Date]:[Start Date]],"&lt;="&amp;'Resource Summary'!D$6,Table1[[End Date]:[End Date]],"&gt;="&amp;'Resource Summary'!D$6,Table1[[Project Name]:[Project Name]],rngProject)</f>
        <v>0</v>
      </c>
      <c r="E21" s="4">
        <f>SUMIFS(Table1[[Hours/Day]:[Hours/Day]],Table1[[Resource Name]:[Resource Name]],'Resource Summary'!$B21,Table1[[Start Date]:[Start Date]],"&lt;="&amp;'Resource Summary'!E$6,Table1[[End Date]:[End Date]],"&gt;="&amp;'Resource Summary'!E$6,Table1[[Project Name]:[Project Name]],rngProject)</f>
        <v>0</v>
      </c>
      <c r="F21" s="4">
        <f>SUMIFS(Table1[[Hours/Day]:[Hours/Day]],Table1[[Resource Name]:[Resource Name]],'Resource Summary'!$B21,Table1[[Start Date]:[Start Date]],"&lt;="&amp;'Resource Summary'!F$6,Table1[[End Date]:[End Date]],"&gt;="&amp;'Resource Summary'!F$6,Table1[[Project Name]:[Project Name]],rngProject)</f>
        <v>0</v>
      </c>
      <c r="G21" s="4">
        <f>SUMIFS(Table1[[Hours/Day]:[Hours/Day]],Table1[[Resource Name]:[Resource Name]],'Resource Summary'!$B21,Table1[[Start Date]:[Start Date]],"&lt;="&amp;'Resource Summary'!G$6,Table1[[End Date]:[End Date]],"&gt;="&amp;'Resource Summary'!G$6,Table1[[Project Name]:[Project Name]],rngProject)</f>
        <v>0</v>
      </c>
      <c r="H21" s="4">
        <f>SUMIFS(Table1[[Hours/Day]:[Hours/Day]],Table1[[Resource Name]:[Resource Name]],'Resource Summary'!$B21,Table1[[Start Date]:[Start Date]],"&lt;="&amp;'Resource Summary'!H$6,Table1[[End Date]:[End Date]],"&gt;="&amp;'Resource Summary'!H$6,Table1[[Project Name]:[Project Name]],rngProject)</f>
        <v>0</v>
      </c>
      <c r="I21" s="4">
        <f>SUMIFS(Table1[[Hours/Day]:[Hours/Day]],Table1[[Resource Name]:[Resource Name]],'Resource Summary'!$B21,Table1[[Start Date]:[Start Date]],"&lt;="&amp;'Resource Summary'!I$6,Table1[[End Date]:[End Date]],"&gt;="&amp;'Resource Summary'!I$6,Table1[[Project Name]:[Project Name]],rngProject)</f>
        <v>0</v>
      </c>
      <c r="J21" s="4">
        <f>SUMIFS(Table1[[Hours/Day]:[Hours/Day]],Table1[[Resource Name]:[Resource Name]],'Resource Summary'!$B21,Table1[[Start Date]:[Start Date]],"&lt;="&amp;'Resource Summary'!J$6,Table1[[End Date]:[End Date]],"&gt;="&amp;'Resource Summary'!J$6,Table1[[Project Name]:[Project Name]],rngProject)</f>
        <v>0</v>
      </c>
      <c r="K21" s="4">
        <f>SUMIFS(Table1[[Hours/Day]:[Hours/Day]],Table1[[Resource Name]:[Resource Name]],'Resource Summary'!$B21,Table1[[Start Date]:[Start Date]],"&lt;="&amp;'Resource Summary'!K$6,Table1[[End Date]:[End Date]],"&gt;="&amp;'Resource Summary'!K$6,Table1[[Project Name]:[Project Name]],rngProject)</f>
        <v>0</v>
      </c>
      <c r="L21" s="4">
        <f>SUMIFS(Table1[[Hours/Day]:[Hours/Day]],Table1[[Resource Name]:[Resource Name]],'Resource Summary'!$B21,Table1[[Start Date]:[Start Date]],"&lt;="&amp;'Resource Summary'!L$6,Table1[[End Date]:[End Date]],"&gt;="&amp;'Resource Summary'!L$6,Table1[[Project Name]:[Project Name]],rngProject)</f>
        <v>0</v>
      </c>
      <c r="M21" s="4">
        <f>SUMIFS(Table1[[Hours/Day]:[Hours/Day]],Table1[[Resource Name]:[Resource Name]],'Resource Summary'!$B21,Table1[[Start Date]:[Start Date]],"&lt;="&amp;'Resource Summary'!M$6,Table1[[End Date]:[End Date]],"&gt;="&amp;'Resource Summary'!M$6,Table1[[Project Name]:[Project Name]],rngProject)</f>
        <v>2</v>
      </c>
      <c r="N21" s="4">
        <f>SUMIFS(Table1[[Hours/Day]:[Hours/Day]],Table1[[Resource Name]:[Resource Name]],'Resource Summary'!$B21,Table1[[Start Date]:[Start Date]],"&lt;="&amp;'Resource Summary'!N$6,Table1[[End Date]:[End Date]],"&gt;="&amp;'Resource Summary'!N$6,Table1[[Project Name]:[Project Name]],rngProject)</f>
        <v>2</v>
      </c>
      <c r="O21" s="4">
        <f>SUMIFS(Table1[[Hours/Day]:[Hours/Day]],Table1[[Resource Name]:[Resource Name]],'Resource Summary'!$B21,Table1[[Start Date]:[Start Date]],"&lt;="&amp;'Resource Summary'!O$6,Table1[[End Date]:[End Date]],"&gt;="&amp;'Resource Summary'!O$6,Table1[[Project Name]:[Project Name]],rngProject)</f>
        <v>2</v>
      </c>
      <c r="P21" s="4">
        <f>SUMIFS(Table1[[Hours/Day]:[Hours/Day]],Table1[[Resource Name]:[Resource Name]],'Resource Summary'!$B21,Table1[[Start Date]:[Start Date]],"&lt;="&amp;'Resource Summary'!P$6,Table1[[End Date]:[End Date]],"&gt;="&amp;'Resource Summary'!P$6,Table1[[Project Name]:[Project Name]],rngProject)</f>
        <v>2</v>
      </c>
      <c r="Q21" s="4">
        <f>SUMIFS(Table1[[Hours/Day]:[Hours/Day]],Table1[[Resource Name]:[Resource Name]],'Resource Summary'!$B21,Table1[[Start Date]:[Start Date]],"&lt;="&amp;'Resource Summary'!Q$6,Table1[[End Date]:[End Date]],"&gt;="&amp;'Resource Summary'!Q$6,Table1[[Project Name]:[Project Name]],rngProject)</f>
        <v>0</v>
      </c>
      <c r="R21" s="4">
        <f>SUMIFS(Table1[[Hours/Day]:[Hours/Day]],Table1[[Resource Name]:[Resource Name]],'Resource Summary'!$B21,Table1[[Start Date]:[Start Date]],"&lt;="&amp;'Resource Summary'!R$6,Table1[[End Date]:[End Date]],"&gt;="&amp;'Resource Summary'!R$6,Table1[[Project Name]:[Project Name]],rngProject)</f>
        <v>0</v>
      </c>
      <c r="S21" s="4">
        <f>SUMIFS(Table1[[Hours/Day]:[Hours/Day]],Table1[[Resource Name]:[Resource Name]],'Resource Summary'!$B21,Table1[[Start Date]:[Start Date]],"&lt;="&amp;'Resource Summary'!S$6,Table1[[End Date]:[End Date]],"&gt;="&amp;'Resource Summary'!S$6,Table1[[Project Name]:[Project Name]],rngProject)</f>
        <v>0</v>
      </c>
      <c r="T21" s="4">
        <f>SUMIFS(Table1[[Hours/Day]:[Hours/Day]],Table1[[Resource Name]:[Resource Name]],'Resource Summary'!$B21,Table1[[Start Date]:[Start Date]],"&lt;="&amp;'Resource Summary'!T$6,Table1[[End Date]:[End Date]],"&gt;="&amp;'Resource Summary'!T$6,Table1[[Project Name]:[Project Name]],rngProject)</f>
        <v>0</v>
      </c>
      <c r="U21" s="4">
        <f>SUMIFS(Table1[[Hours/Day]:[Hours/Day]],Table1[[Resource Name]:[Resource Name]],'Resource Summary'!$B21,Table1[[Start Date]:[Start Date]],"&lt;="&amp;'Resource Summary'!U$6,Table1[[End Date]:[End Date]],"&gt;="&amp;'Resource Summary'!U$6,Table1[[Project Name]:[Project Name]],rngProject)</f>
        <v>0</v>
      </c>
      <c r="V21" s="4">
        <f>SUMIFS(Table1[[Hours/Day]:[Hours/Day]],Table1[[Resource Name]:[Resource Name]],'Resource Summary'!$B21,Table1[[Start Date]:[Start Date]],"&lt;="&amp;'Resource Summary'!V$6,Table1[[End Date]:[End Date]],"&gt;="&amp;'Resource Summary'!V$6,Table1[[Project Name]:[Project Name]],rngProject)</f>
        <v>0</v>
      </c>
      <c r="W21" s="4">
        <f>SUMIFS(Table1[[Hours/Day]:[Hours/Day]],Table1[[Resource Name]:[Resource Name]],'Resource Summary'!$B21,Table1[[Start Date]:[Start Date]],"&lt;="&amp;'Resource Summary'!W$6,Table1[[End Date]:[End Date]],"&gt;="&amp;'Resource Summary'!W$6,Table1[[Project Name]:[Project Name]],rngProject)</f>
        <v>0</v>
      </c>
      <c r="X21" s="4">
        <f>SUMIFS(Table1[[Hours/Day]:[Hours/Day]],Table1[[Resource Name]:[Resource Name]],'Resource Summary'!$B21,Table1[[Start Date]:[Start Date]],"&lt;="&amp;'Resource Summary'!X$6,Table1[[End Date]:[End Date]],"&gt;="&amp;'Resource Summary'!X$6,Table1[[Project Name]:[Project Name]],rngProject)</f>
        <v>0</v>
      </c>
      <c r="Y21" s="4">
        <f>SUMIFS(Table1[[Hours/Day]:[Hours/Day]],Table1[[Resource Name]:[Resource Name]],'Resource Summary'!$B21,Table1[[Start Date]:[Start Date]],"&lt;="&amp;'Resource Summary'!Y$6,Table1[[End Date]:[End Date]],"&gt;="&amp;'Resource Summary'!Y$6,Table1[[Project Name]:[Project Name]],rngProject)</f>
        <v>0</v>
      </c>
      <c r="Z21" s="4">
        <f>SUMIFS(Table1[[Hours/Day]:[Hours/Day]],Table1[[Resource Name]:[Resource Name]],'Resource Summary'!$B21,Table1[[Start Date]:[Start Date]],"&lt;="&amp;'Resource Summary'!Z$6,Table1[[End Date]:[End Date]],"&gt;="&amp;'Resource Summary'!Z$6,Table1[[Project Name]:[Project Name]],rngProject)</f>
        <v>0</v>
      </c>
      <c r="AA21" s="4">
        <f>SUMIFS(Table1[[Hours/Day]:[Hours/Day]],Table1[[Resource Name]:[Resource Name]],'Resource Summary'!$B21,Table1[[Start Date]:[Start Date]],"&lt;="&amp;'Resource Summary'!AA$6,Table1[[End Date]:[End Date]],"&gt;="&amp;'Resource Summary'!AA$6,Table1[[Project Name]:[Project Name]],rngProject)</f>
        <v>0</v>
      </c>
      <c r="AB21" s="4">
        <f>SUMIFS(Table1[[Hours/Day]:[Hours/Day]],Table1[[Resource Name]:[Resource Name]],'Resource Summary'!$B21,Table1[[Start Date]:[Start Date]],"&lt;="&amp;'Resource Summary'!AB$6,Table1[[End Date]:[End Date]],"&gt;="&amp;'Resource Summary'!AB$6,Table1[[Project Name]:[Project Name]],rngProject)</f>
        <v>0</v>
      </c>
      <c r="AC21" s="4">
        <f>SUMIFS(Table1[[Hours/Day]:[Hours/Day]],Table1[[Resource Name]:[Resource Name]],'Resource Summary'!$B21,Table1[[Start Date]:[Start Date]],"&lt;="&amp;'Resource Summary'!AC$6,Table1[[End Date]:[End Date]],"&gt;="&amp;'Resource Summary'!AC$6,Table1[[Project Name]:[Project Name]],rngProject)</f>
        <v>0</v>
      </c>
      <c r="AD21" s="4">
        <f>SUMIFS(Table1[[Hours/Day]:[Hours/Day]],Table1[[Resource Name]:[Resource Name]],'Resource Summary'!$B21,Table1[[Start Date]:[Start Date]],"&lt;="&amp;'Resource Summary'!AD$6,Table1[[End Date]:[End Date]],"&gt;="&amp;'Resource Summary'!AD$6,Table1[[Project Name]:[Project Name]],rngProject)</f>
        <v>0</v>
      </c>
      <c r="AE21" s="4">
        <f>SUMIFS(Table1[[Hours/Day]:[Hours/Day]],Table1[[Resource Name]:[Resource Name]],'Resource Summary'!$B21,Table1[[Start Date]:[Start Date]],"&lt;="&amp;'Resource Summary'!AE$6,Table1[[End Date]:[End Date]],"&gt;="&amp;'Resource Summary'!AE$6,Table1[[Project Name]:[Project Name]],rngProject)</f>
        <v>0</v>
      </c>
      <c r="AF21" s="4">
        <f>SUMIFS(Table1[[Hours/Day]:[Hours/Day]],Table1[[Resource Name]:[Resource Name]],'Resource Summary'!$B21,Table1[[Start Date]:[Start Date]],"&lt;="&amp;'Resource Summary'!AF$6,Table1[[End Date]:[End Date]],"&gt;="&amp;'Resource Summary'!AF$6,Table1[[Project Name]:[Project Name]],rngProject)</f>
        <v>0</v>
      </c>
      <c r="AG21" s="4">
        <f>SUMIFS(Table1[[Hours/Day]:[Hours/Day]],Table1[[Resource Name]:[Resource Name]],'Resource Summary'!$B21,Table1[[Start Date]:[Start Date]],"&lt;="&amp;'Resource Summary'!AG$6,Table1[[End Date]:[End Date]],"&gt;="&amp;'Resource Summary'!AG$6,Table1[[Project Name]:[Project Name]],rngProject)</f>
        <v>0</v>
      </c>
      <c r="AH21" s="4">
        <f>SUMIFS(Table1[[Hours/Day]:[Hours/Day]],Table1[[Resource Name]:[Resource Name]],'Resource Summary'!$B21,Table1[[Start Date]:[Start Date]],"&lt;="&amp;'Resource Summary'!AH$6,Table1[[End Date]:[End Date]],"&gt;="&amp;'Resource Summary'!AH$6,Table1[[Project Name]:[Project Name]],rngProject)</f>
        <v>0</v>
      </c>
      <c r="AI21" s="11"/>
    </row>
    <row r="22" spans="2:35" ht="24" customHeight="1" x14ac:dyDescent="0.25">
      <c r="B22" s="39" t="s">
        <v>22</v>
      </c>
      <c r="C22" s="15">
        <f t="shared" si="2"/>
        <v>33</v>
      </c>
      <c r="D22" s="4">
        <f>SUMIFS(Table1[[Hours/Day]:[Hours/Day]],Table1[[Resource Name]:[Resource Name]],'Resource Summary'!$B22,Table1[[Start Date]:[Start Date]],"&lt;="&amp;'Resource Summary'!D$6,Table1[[End Date]:[End Date]],"&gt;="&amp;'Resource Summary'!D$6,Table1[[Project Name]:[Project Name]],rngProject)</f>
        <v>0</v>
      </c>
      <c r="E22" s="4">
        <f>SUMIFS(Table1[[Hours/Day]:[Hours/Day]],Table1[[Resource Name]:[Resource Name]],'Resource Summary'!$B22,Table1[[Start Date]:[Start Date]],"&lt;="&amp;'Resource Summary'!E$6,Table1[[End Date]:[End Date]],"&gt;="&amp;'Resource Summary'!E$6,Table1[[Project Name]:[Project Name]],rngProject)</f>
        <v>0</v>
      </c>
      <c r="F22" s="4">
        <f>SUMIFS(Table1[[Hours/Day]:[Hours/Day]],Table1[[Resource Name]:[Resource Name]],'Resource Summary'!$B22,Table1[[Start Date]:[Start Date]],"&lt;="&amp;'Resource Summary'!F$6,Table1[[End Date]:[End Date]],"&gt;="&amp;'Resource Summary'!F$6,Table1[[Project Name]:[Project Name]],rngProject)</f>
        <v>0</v>
      </c>
      <c r="G22" s="4">
        <f>SUMIFS(Table1[[Hours/Day]:[Hours/Day]],Table1[[Resource Name]:[Resource Name]],'Resource Summary'!$B22,Table1[[Start Date]:[Start Date]],"&lt;="&amp;'Resource Summary'!G$6,Table1[[End Date]:[End Date]],"&gt;="&amp;'Resource Summary'!G$6,Table1[[Project Name]:[Project Name]],rngProject)</f>
        <v>2</v>
      </c>
      <c r="H22" s="4">
        <f>SUMIFS(Table1[[Hours/Day]:[Hours/Day]],Table1[[Resource Name]:[Resource Name]],'Resource Summary'!$B22,Table1[[Start Date]:[Start Date]],"&lt;="&amp;'Resource Summary'!H$6,Table1[[End Date]:[End Date]],"&gt;="&amp;'Resource Summary'!H$6,Table1[[Project Name]:[Project Name]],rngProject)</f>
        <v>2</v>
      </c>
      <c r="I22" s="4">
        <f>SUMIFS(Table1[[Hours/Day]:[Hours/Day]],Table1[[Resource Name]:[Resource Name]],'Resource Summary'!$B22,Table1[[Start Date]:[Start Date]],"&lt;="&amp;'Resource Summary'!I$6,Table1[[End Date]:[End Date]],"&gt;="&amp;'Resource Summary'!I$6,Table1[[Project Name]:[Project Name]],rngProject)</f>
        <v>2</v>
      </c>
      <c r="J22" s="4">
        <f>SUMIFS(Table1[[Hours/Day]:[Hours/Day]],Table1[[Resource Name]:[Resource Name]],'Resource Summary'!$B22,Table1[[Start Date]:[Start Date]],"&lt;="&amp;'Resource Summary'!J$6,Table1[[End Date]:[End Date]],"&gt;="&amp;'Resource Summary'!J$6,Table1[[Project Name]:[Project Name]],rngProject)</f>
        <v>2</v>
      </c>
      <c r="K22" s="4">
        <f>SUMIFS(Table1[[Hours/Day]:[Hours/Day]],Table1[[Resource Name]:[Resource Name]],'Resource Summary'!$B22,Table1[[Start Date]:[Start Date]],"&lt;="&amp;'Resource Summary'!K$6,Table1[[End Date]:[End Date]],"&gt;="&amp;'Resource Summary'!K$6,Table1[[Project Name]:[Project Name]],rngProject)</f>
        <v>0</v>
      </c>
      <c r="L22" s="4">
        <f>SUMIFS(Table1[[Hours/Day]:[Hours/Day]],Table1[[Resource Name]:[Resource Name]],'Resource Summary'!$B22,Table1[[Start Date]:[Start Date]],"&lt;="&amp;'Resource Summary'!L$6,Table1[[End Date]:[End Date]],"&gt;="&amp;'Resource Summary'!L$6,Table1[[Project Name]:[Project Name]],rngProject)</f>
        <v>0</v>
      </c>
      <c r="M22" s="4">
        <f>SUMIFS(Table1[[Hours/Day]:[Hours/Day]],Table1[[Resource Name]:[Resource Name]],'Resource Summary'!$B22,Table1[[Start Date]:[Start Date]],"&lt;="&amp;'Resource Summary'!M$6,Table1[[End Date]:[End Date]],"&gt;="&amp;'Resource Summary'!M$6,Table1[[Project Name]:[Project Name]],rngProject)</f>
        <v>0</v>
      </c>
      <c r="N22" s="4">
        <f>SUMIFS(Table1[[Hours/Day]:[Hours/Day]],Table1[[Resource Name]:[Resource Name]],'Resource Summary'!$B22,Table1[[Start Date]:[Start Date]],"&lt;="&amp;'Resource Summary'!N$6,Table1[[End Date]:[End Date]],"&gt;="&amp;'Resource Summary'!N$6,Table1[[Project Name]:[Project Name]],rngProject)</f>
        <v>0</v>
      </c>
      <c r="O22" s="4">
        <f>SUMIFS(Table1[[Hours/Day]:[Hours/Day]],Table1[[Resource Name]:[Resource Name]],'Resource Summary'!$B22,Table1[[Start Date]:[Start Date]],"&lt;="&amp;'Resource Summary'!O$6,Table1[[End Date]:[End Date]],"&gt;="&amp;'Resource Summary'!O$6,Table1[[Project Name]:[Project Name]],rngProject)</f>
        <v>0</v>
      </c>
      <c r="P22" s="4">
        <f>SUMIFS(Table1[[Hours/Day]:[Hours/Day]],Table1[[Resource Name]:[Resource Name]],'Resource Summary'!$B22,Table1[[Start Date]:[Start Date]],"&lt;="&amp;'Resource Summary'!P$6,Table1[[End Date]:[End Date]],"&gt;="&amp;'Resource Summary'!P$6,Table1[[Project Name]:[Project Name]],rngProject)</f>
        <v>0</v>
      </c>
      <c r="Q22" s="4">
        <f>SUMIFS(Table1[[Hours/Day]:[Hours/Day]],Table1[[Resource Name]:[Resource Name]],'Resource Summary'!$B22,Table1[[Start Date]:[Start Date]],"&lt;="&amp;'Resource Summary'!Q$6,Table1[[End Date]:[End Date]],"&gt;="&amp;'Resource Summary'!Q$6,Table1[[Project Name]:[Project Name]],rngProject)</f>
        <v>0</v>
      </c>
      <c r="R22" s="4">
        <f>SUMIFS(Table1[[Hours/Day]:[Hours/Day]],Table1[[Resource Name]:[Resource Name]],'Resource Summary'!$B22,Table1[[Start Date]:[Start Date]],"&lt;="&amp;'Resource Summary'!R$6,Table1[[End Date]:[End Date]],"&gt;="&amp;'Resource Summary'!R$6,Table1[[Project Name]:[Project Name]],rngProject)</f>
        <v>0</v>
      </c>
      <c r="S22" s="4">
        <f>SUMIFS(Table1[[Hours/Day]:[Hours/Day]],Table1[[Resource Name]:[Resource Name]],'Resource Summary'!$B22,Table1[[Start Date]:[Start Date]],"&lt;="&amp;'Resource Summary'!S$6,Table1[[End Date]:[End Date]],"&gt;="&amp;'Resource Summary'!S$6,Table1[[Project Name]:[Project Name]],rngProject)</f>
        <v>1</v>
      </c>
      <c r="T22" s="4">
        <f>SUMIFS(Table1[[Hours/Day]:[Hours/Day]],Table1[[Resource Name]:[Resource Name]],'Resource Summary'!$B22,Table1[[Start Date]:[Start Date]],"&lt;="&amp;'Resource Summary'!T$6,Table1[[End Date]:[End Date]],"&gt;="&amp;'Resource Summary'!T$6,Table1[[Project Name]:[Project Name]],rngProject)</f>
        <v>1</v>
      </c>
      <c r="U22" s="4">
        <f>SUMIFS(Table1[[Hours/Day]:[Hours/Day]],Table1[[Resource Name]:[Resource Name]],'Resource Summary'!$B22,Table1[[Start Date]:[Start Date]],"&lt;="&amp;'Resource Summary'!U$6,Table1[[End Date]:[End Date]],"&gt;="&amp;'Resource Summary'!U$6,Table1[[Project Name]:[Project Name]],rngProject)</f>
        <v>1</v>
      </c>
      <c r="V22" s="4">
        <f>SUMIFS(Table1[[Hours/Day]:[Hours/Day]],Table1[[Resource Name]:[Resource Name]],'Resource Summary'!$B22,Table1[[Start Date]:[Start Date]],"&lt;="&amp;'Resource Summary'!V$6,Table1[[End Date]:[End Date]],"&gt;="&amp;'Resource Summary'!V$6,Table1[[Project Name]:[Project Name]],rngProject)</f>
        <v>1</v>
      </c>
      <c r="W22" s="4">
        <f>SUMIFS(Table1[[Hours/Day]:[Hours/Day]],Table1[[Resource Name]:[Resource Name]],'Resource Summary'!$B22,Table1[[Start Date]:[Start Date]],"&lt;="&amp;'Resource Summary'!W$6,Table1[[End Date]:[End Date]],"&gt;="&amp;'Resource Summary'!W$6,Table1[[Project Name]:[Project Name]],rngProject)</f>
        <v>1</v>
      </c>
      <c r="X22" s="4">
        <f>SUMIFS(Table1[[Hours/Day]:[Hours/Day]],Table1[[Resource Name]:[Resource Name]],'Resource Summary'!$B22,Table1[[Start Date]:[Start Date]],"&lt;="&amp;'Resource Summary'!X$6,Table1[[End Date]:[End Date]],"&gt;="&amp;'Resource Summary'!X$6,Table1[[Project Name]:[Project Name]],rngProject)</f>
        <v>0</v>
      </c>
      <c r="Y22" s="4">
        <f>SUMIFS(Table1[[Hours/Day]:[Hours/Day]],Table1[[Resource Name]:[Resource Name]],'Resource Summary'!$B22,Table1[[Start Date]:[Start Date]],"&lt;="&amp;'Resource Summary'!Y$6,Table1[[End Date]:[End Date]],"&gt;="&amp;'Resource Summary'!Y$6,Table1[[Project Name]:[Project Name]],rngProject)</f>
        <v>2</v>
      </c>
      <c r="Z22" s="4">
        <f>SUMIFS(Table1[[Hours/Day]:[Hours/Day]],Table1[[Resource Name]:[Resource Name]],'Resource Summary'!$B22,Table1[[Start Date]:[Start Date]],"&lt;="&amp;'Resource Summary'!Z$6,Table1[[End Date]:[End Date]],"&gt;="&amp;'Resource Summary'!Z$6,Table1[[Project Name]:[Project Name]],rngProject)</f>
        <v>2</v>
      </c>
      <c r="AA22" s="4">
        <f>SUMIFS(Table1[[Hours/Day]:[Hours/Day]],Table1[[Resource Name]:[Resource Name]],'Resource Summary'!$B22,Table1[[Start Date]:[Start Date]],"&lt;="&amp;'Resource Summary'!AA$6,Table1[[End Date]:[End Date]],"&gt;="&amp;'Resource Summary'!AA$6,Table1[[Project Name]:[Project Name]],rngProject)</f>
        <v>2</v>
      </c>
      <c r="AB22" s="4">
        <f>SUMIFS(Table1[[Hours/Day]:[Hours/Day]],Table1[[Resource Name]:[Resource Name]],'Resource Summary'!$B22,Table1[[Start Date]:[Start Date]],"&lt;="&amp;'Resource Summary'!AB$6,Table1[[End Date]:[End Date]],"&gt;="&amp;'Resource Summary'!AB$6,Table1[[Project Name]:[Project Name]],rngProject)</f>
        <v>2</v>
      </c>
      <c r="AC22" s="4">
        <f>SUMIFS(Table1[[Hours/Day]:[Hours/Day]],Table1[[Resource Name]:[Resource Name]],'Resource Summary'!$B22,Table1[[Start Date]:[Start Date]],"&lt;="&amp;'Resource Summary'!AC$6,Table1[[End Date]:[End Date]],"&gt;="&amp;'Resource Summary'!AC$6,Table1[[Project Name]:[Project Name]],rngProject)</f>
        <v>2</v>
      </c>
      <c r="AD22" s="4">
        <f>SUMIFS(Table1[[Hours/Day]:[Hours/Day]],Table1[[Resource Name]:[Resource Name]],'Resource Summary'!$B22,Table1[[Start Date]:[Start Date]],"&lt;="&amp;'Resource Summary'!AD$6,Table1[[End Date]:[End Date]],"&gt;="&amp;'Resource Summary'!AD$6,Table1[[Project Name]:[Project Name]],rngProject)</f>
        <v>2</v>
      </c>
      <c r="AE22" s="4">
        <f>SUMIFS(Table1[[Hours/Day]:[Hours/Day]],Table1[[Resource Name]:[Resource Name]],'Resource Summary'!$B22,Table1[[Start Date]:[Start Date]],"&lt;="&amp;'Resource Summary'!AE$6,Table1[[End Date]:[End Date]],"&gt;="&amp;'Resource Summary'!AE$6,Table1[[Project Name]:[Project Name]],rngProject)</f>
        <v>3</v>
      </c>
      <c r="AF22" s="4">
        <f>SUMIFS(Table1[[Hours/Day]:[Hours/Day]],Table1[[Resource Name]:[Resource Name]],'Resource Summary'!$B22,Table1[[Start Date]:[Start Date]],"&lt;="&amp;'Resource Summary'!AF$6,Table1[[End Date]:[End Date]],"&gt;="&amp;'Resource Summary'!AF$6,Table1[[Project Name]:[Project Name]],rngProject)</f>
        <v>3</v>
      </c>
      <c r="AG22" s="4">
        <f>SUMIFS(Table1[[Hours/Day]:[Hours/Day]],Table1[[Resource Name]:[Resource Name]],'Resource Summary'!$B22,Table1[[Start Date]:[Start Date]],"&lt;="&amp;'Resource Summary'!AG$6,Table1[[End Date]:[End Date]],"&gt;="&amp;'Resource Summary'!AG$6,Table1[[Project Name]:[Project Name]],rngProject)</f>
        <v>1</v>
      </c>
      <c r="AH22" s="4">
        <f>SUMIFS(Table1[[Hours/Day]:[Hours/Day]],Table1[[Resource Name]:[Resource Name]],'Resource Summary'!$B22,Table1[[Start Date]:[Start Date]],"&lt;="&amp;'Resource Summary'!AH$6,Table1[[End Date]:[End Date]],"&gt;="&amp;'Resource Summary'!AH$6,Table1[[Project Name]:[Project Name]],rngProject)</f>
        <v>1</v>
      </c>
      <c r="AI22" s="11"/>
    </row>
    <row r="23" spans="2:35" ht="24" customHeight="1" x14ac:dyDescent="0.25">
      <c r="B23" s="39" t="s">
        <v>23</v>
      </c>
      <c r="C23" s="15">
        <f t="shared" si="2"/>
        <v>36</v>
      </c>
      <c r="D23" s="4">
        <f>SUMIFS(Table1[[Hours/Day]:[Hours/Day]],Table1[[Resource Name]:[Resource Name]],'Resource Summary'!$B23,Table1[[Start Date]:[Start Date]],"&lt;="&amp;'Resource Summary'!D$6,Table1[[End Date]:[End Date]],"&gt;="&amp;'Resource Summary'!D$6,Table1[[Project Name]:[Project Name]],rngProject)</f>
        <v>0</v>
      </c>
      <c r="E23" s="4">
        <f>SUMIFS(Table1[[Hours/Day]:[Hours/Day]],Table1[[Resource Name]:[Resource Name]],'Resource Summary'!$B23,Table1[[Start Date]:[Start Date]],"&lt;="&amp;'Resource Summary'!E$6,Table1[[End Date]:[End Date]],"&gt;="&amp;'Resource Summary'!E$6,Table1[[Project Name]:[Project Name]],rngProject)</f>
        <v>0</v>
      </c>
      <c r="F23" s="4">
        <f>SUMIFS(Table1[[Hours/Day]:[Hours/Day]],Table1[[Resource Name]:[Resource Name]],'Resource Summary'!$B23,Table1[[Start Date]:[Start Date]],"&lt;="&amp;'Resource Summary'!F$6,Table1[[End Date]:[End Date]],"&gt;="&amp;'Resource Summary'!F$6,Table1[[Project Name]:[Project Name]],rngProject)</f>
        <v>0</v>
      </c>
      <c r="G23" s="4">
        <f>SUMIFS(Table1[[Hours/Day]:[Hours/Day]],Table1[[Resource Name]:[Resource Name]],'Resource Summary'!$B23,Table1[[Start Date]:[Start Date]],"&lt;="&amp;'Resource Summary'!G$6,Table1[[End Date]:[End Date]],"&gt;="&amp;'Resource Summary'!G$6,Table1[[Project Name]:[Project Name]],rngProject)</f>
        <v>0</v>
      </c>
      <c r="H23" s="4">
        <f>SUMIFS(Table1[[Hours/Day]:[Hours/Day]],Table1[[Resource Name]:[Resource Name]],'Resource Summary'!$B23,Table1[[Start Date]:[Start Date]],"&lt;="&amp;'Resource Summary'!H$6,Table1[[End Date]:[End Date]],"&gt;="&amp;'Resource Summary'!H$6,Table1[[Project Name]:[Project Name]],rngProject)</f>
        <v>0</v>
      </c>
      <c r="I23" s="4">
        <f>SUMIFS(Table1[[Hours/Day]:[Hours/Day]],Table1[[Resource Name]:[Resource Name]],'Resource Summary'!$B23,Table1[[Start Date]:[Start Date]],"&lt;="&amp;'Resource Summary'!I$6,Table1[[End Date]:[End Date]],"&gt;="&amp;'Resource Summary'!I$6,Table1[[Project Name]:[Project Name]],rngProject)</f>
        <v>0</v>
      </c>
      <c r="J23" s="4">
        <f>SUMIFS(Table1[[Hours/Day]:[Hours/Day]],Table1[[Resource Name]:[Resource Name]],'Resource Summary'!$B23,Table1[[Start Date]:[Start Date]],"&lt;="&amp;'Resource Summary'!J$6,Table1[[End Date]:[End Date]],"&gt;="&amp;'Resource Summary'!J$6,Table1[[Project Name]:[Project Name]],rngProject)</f>
        <v>0</v>
      </c>
      <c r="K23" s="4">
        <f>SUMIFS(Table1[[Hours/Day]:[Hours/Day]],Table1[[Resource Name]:[Resource Name]],'Resource Summary'!$B23,Table1[[Start Date]:[Start Date]],"&lt;="&amp;'Resource Summary'!K$6,Table1[[End Date]:[End Date]],"&gt;="&amp;'Resource Summary'!K$6,Table1[[Project Name]:[Project Name]],rngProject)</f>
        <v>0</v>
      </c>
      <c r="L23" s="4">
        <f>SUMIFS(Table1[[Hours/Day]:[Hours/Day]],Table1[[Resource Name]:[Resource Name]],'Resource Summary'!$B23,Table1[[Start Date]:[Start Date]],"&lt;="&amp;'Resource Summary'!L$6,Table1[[End Date]:[End Date]],"&gt;="&amp;'Resource Summary'!L$6,Table1[[Project Name]:[Project Name]],rngProject)</f>
        <v>0</v>
      </c>
      <c r="M23" s="4">
        <f>SUMIFS(Table1[[Hours/Day]:[Hours/Day]],Table1[[Resource Name]:[Resource Name]],'Resource Summary'!$B23,Table1[[Start Date]:[Start Date]],"&lt;="&amp;'Resource Summary'!M$6,Table1[[End Date]:[End Date]],"&gt;="&amp;'Resource Summary'!M$6,Table1[[Project Name]:[Project Name]],rngProject)</f>
        <v>0</v>
      </c>
      <c r="N23" s="4">
        <f>SUMIFS(Table1[[Hours/Day]:[Hours/Day]],Table1[[Resource Name]:[Resource Name]],'Resource Summary'!$B23,Table1[[Start Date]:[Start Date]],"&lt;="&amp;'Resource Summary'!N$6,Table1[[End Date]:[End Date]],"&gt;="&amp;'Resource Summary'!N$6,Table1[[Project Name]:[Project Name]],rngProject)</f>
        <v>0</v>
      </c>
      <c r="O23" s="4">
        <f>SUMIFS(Table1[[Hours/Day]:[Hours/Day]],Table1[[Resource Name]:[Resource Name]],'Resource Summary'!$B23,Table1[[Start Date]:[Start Date]],"&lt;="&amp;'Resource Summary'!O$6,Table1[[End Date]:[End Date]],"&gt;="&amp;'Resource Summary'!O$6,Table1[[Project Name]:[Project Name]],rngProject)</f>
        <v>0</v>
      </c>
      <c r="P23" s="4">
        <f>SUMIFS(Table1[[Hours/Day]:[Hours/Day]],Table1[[Resource Name]:[Resource Name]],'Resource Summary'!$B23,Table1[[Start Date]:[Start Date]],"&lt;="&amp;'Resource Summary'!P$6,Table1[[End Date]:[End Date]],"&gt;="&amp;'Resource Summary'!P$6,Table1[[Project Name]:[Project Name]],rngProject)</f>
        <v>0</v>
      </c>
      <c r="Q23" s="4">
        <f>SUMIFS(Table1[[Hours/Day]:[Hours/Day]],Table1[[Resource Name]:[Resource Name]],'Resource Summary'!$B23,Table1[[Start Date]:[Start Date]],"&lt;="&amp;'Resource Summary'!Q$6,Table1[[End Date]:[End Date]],"&gt;="&amp;'Resource Summary'!Q$6,Table1[[Project Name]:[Project Name]],rngProject)</f>
        <v>0</v>
      </c>
      <c r="R23" s="4">
        <f>SUMIFS(Table1[[Hours/Day]:[Hours/Day]],Table1[[Resource Name]:[Resource Name]],'Resource Summary'!$B23,Table1[[Start Date]:[Start Date]],"&lt;="&amp;'Resource Summary'!R$6,Table1[[End Date]:[End Date]],"&gt;="&amp;'Resource Summary'!R$6,Table1[[Project Name]:[Project Name]],rngProject)</f>
        <v>0</v>
      </c>
      <c r="S23" s="4">
        <f>SUMIFS(Table1[[Hours/Day]:[Hours/Day]],Table1[[Resource Name]:[Resource Name]],'Resource Summary'!$B23,Table1[[Start Date]:[Start Date]],"&lt;="&amp;'Resource Summary'!S$6,Table1[[End Date]:[End Date]],"&gt;="&amp;'Resource Summary'!S$6,Table1[[Project Name]:[Project Name]],rngProject)</f>
        <v>2</v>
      </c>
      <c r="T23" s="4">
        <f>SUMIFS(Table1[[Hours/Day]:[Hours/Day]],Table1[[Resource Name]:[Resource Name]],'Resource Summary'!$B23,Table1[[Start Date]:[Start Date]],"&lt;="&amp;'Resource Summary'!T$6,Table1[[End Date]:[End Date]],"&gt;="&amp;'Resource Summary'!T$6,Table1[[Project Name]:[Project Name]],rngProject)</f>
        <v>2</v>
      </c>
      <c r="U23" s="4">
        <f>SUMIFS(Table1[[Hours/Day]:[Hours/Day]],Table1[[Resource Name]:[Resource Name]],'Resource Summary'!$B23,Table1[[Start Date]:[Start Date]],"&lt;="&amp;'Resource Summary'!U$6,Table1[[End Date]:[End Date]],"&gt;="&amp;'Resource Summary'!U$6,Table1[[Project Name]:[Project Name]],rngProject)</f>
        <v>2</v>
      </c>
      <c r="V23" s="4">
        <f>SUMIFS(Table1[[Hours/Day]:[Hours/Day]],Table1[[Resource Name]:[Resource Name]],'Resource Summary'!$B23,Table1[[Start Date]:[Start Date]],"&lt;="&amp;'Resource Summary'!V$6,Table1[[End Date]:[End Date]],"&gt;="&amp;'Resource Summary'!V$6,Table1[[Project Name]:[Project Name]],rngProject)</f>
        <v>2</v>
      </c>
      <c r="W23" s="4">
        <f>SUMIFS(Table1[[Hours/Day]:[Hours/Day]],Table1[[Resource Name]:[Resource Name]],'Resource Summary'!$B23,Table1[[Start Date]:[Start Date]],"&lt;="&amp;'Resource Summary'!W$6,Table1[[End Date]:[End Date]],"&gt;="&amp;'Resource Summary'!W$6,Table1[[Project Name]:[Project Name]],rngProject)</f>
        <v>2</v>
      </c>
      <c r="X23" s="4">
        <f>SUMIFS(Table1[[Hours/Day]:[Hours/Day]],Table1[[Resource Name]:[Resource Name]],'Resource Summary'!$B23,Table1[[Start Date]:[Start Date]],"&lt;="&amp;'Resource Summary'!X$6,Table1[[End Date]:[End Date]],"&gt;="&amp;'Resource Summary'!X$6,Table1[[Project Name]:[Project Name]],rngProject)</f>
        <v>2</v>
      </c>
      <c r="Y23" s="4">
        <f>SUMIFS(Table1[[Hours/Day]:[Hours/Day]],Table1[[Resource Name]:[Resource Name]],'Resource Summary'!$B23,Table1[[Start Date]:[Start Date]],"&lt;="&amp;'Resource Summary'!Y$6,Table1[[End Date]:[End Date]],"&gt;="&amp;'Resource Summary'!Y$6,Table1[[Project Name]:[Project Name]],rngProject)</f>
        <v>2</v>
      </c>
      <c r="Z23" s="4">
        <f>SUMIFS(Table1[[Hours/Day]:[Hours/Day]],Table1[[Resource Name]:[Resource Name]],'Resource Summary'!$B23,Table1[[Start Date]:[Start Date]],"&lt;="&amp;'Resource Summary'!Z$6,Table1[[End Date]:[End Date]],"&gt;="&amp;'Resource Summary'!Z$6,Table1[[Project Name]:[Project Name]],rngProject)</f>
        <v>2</v>
      </c>
      <c r="AA23" s="4">
        <f>SUMIFS(Table1[[Hours/Day]:[Hours/Day]],Table1[[Resource Name]:[Resource Name]],'Resource Summary'!$B23,Table1[[Start Date]:[Start Date]],"&lt;="&amp;'Resource Summary'!AA$6,Table1[[End Date]:[End Date]],"&gt;="&amp;'Resource Summary'!AA$6,Table1[[Project Name]:[Project Name]],rngProject)</f>
        <v>2</v>
      </c>
      <c r="AB23" s="4">
        <f>SUMIFS(Table1[[Hours/Day]:[Hours/Day]],Table1[[Resource Name]:[Resource Name]],'Resource Summary'!$B23,Table1[[Start Date]:[Start Date]],"&lt;="&amp;'Resource Summary'!AB$6,Table1[[End Date]:[End Date]],"&gt;="&amp;'Resource Summary'!AB$6,Table1[[Project Name]:[Project Name]],rngProject)</f>
        <v>2</v>
      </c>
      <c r="AC23" s="4">
        <f>SUMIFS(Table1[[Hours/Day]:[Hours/Day]],Table1[[Resource Name]:[Resource Name]],'Resource Summary'!$B23,Table1[[Start Date]:[Start Date]],"&lt;="&amp;'Resource Summary'!AC$6,Table1[[End Date]:[End Date]],"&gt;="&amp;'Resource Summary'!AC$6,Table1[[Project Name]:[Project Name]],rngProject)</f>
        <v>2</v>
      </c>
      <c r="AD23" s="4">
        <f>SUMIFS(Table1[[Hours/Day]:[Hours/Day]],Table1[[Resource Name]:[Resource Name]],'Resource Summary'!$B23,Table1[[Start Date]:[Start Date]],"&lt;="&amp;'Resource Summary'!AD$6,Table1[[End Date]:[End Date]],"&gt;="&amp;'Resource Summary'!AD$6,Table1[[Project Name]:[Project Name]],rngProject)</f>
        <v>2</v>
      </c>
      <c r="AE23" s="4">
        <f>SUMIFS(Table1[[Hours/Day]:[Hours/Day]],Table1[[Resource Name]:[Resource Name]],'Resource Summary'!$B23,Table1[[Start Date]:[Start Date]],"&lt;="&amp;'Resource Summary'!AE$6,Table1[[End Date]:[End Date]],"&gt;="&amp;'Resource Summary'!AE$6,Table1[[Project Name]:[Project Name]],rngProject)</f>
        <v>4</v>
      </c>
      <c r="AF23" s="4">
        <f>SUMIFS(Table1[[Hours/Day]:[Hours/Day]],Table1[[Resource Name]:[Resource Name]],'Resource Summary'!$B23,Table1[[Start Date]:[Start Date]],"&lt;="&amp;'Resource Summary'!AF$6,Table1[[End Date]:[End Date]],"&gt;="&amp;'Resource Summary'!AF$6,Table1[[Project Name]:[Project Name]],rngProject)</f>
        <v>4</v>
      </c>
      <c r="AG23" s="4">
        <f>SUMIFS(Table1[[Hours/Day]:[Hours/Day]],Table1[[Resource Name]:[Resource Name]],'Resource Summary'!$B23,Table1[[Start Date]:[Start Date]],"&lt;="&amp;'Resource Summary'!AG$6,Table1[[End Date]:[End Date]],"&gt;="&amp;'Resource Summary'!AG$6,Table1[[Project Name]:[Project Name]],rngProject)</f>
        <v>2</v>
      </c>
      <c r="AH23" s="4">
        <f>SUMIFS(Table1[[Hours/Day]:[Hours/Day]],Table1[[Resource Name]:[Resource Name]],'Resource Summary'!$B23,Table1[[Start Date]:[Start Date]],"&lt;="&amp;'Resource Summary'!AH$6,Table1[[End Date]:[End Date]],"&gt;="&amp;'Resource Summary'!AH$6,Table1[[Project Name]:[Project Name]],rngProject)</f>
        <v>2</v>
      </c>
      <c r="AI23" s="11"/>
    </row>
    <row r="24" spans="2:35" ht="24" customHeight="1" x14ac:dyDescent="0.25">
      <c r="B24" s="39" t="s">
        <v>24</v>
      </c>
      <c r="C24" s="15">
        <f t="shared" si="2"/>
        <v>33</v>
      </c>
      <c r="D24" s="4">
        <f>SUMIFS(Table1[[Hours/Day]:[Hours/Day]],Table1[[Resource Name]:[Resource Name]],'Resource Summary'!$B24,Table1[[Start Date]:[Start Date]],"&lt;="&amp;'Resource Summary'!D$6,Table1[[End Date]:[End Date]],"&gt;="&amp;'Resource Summary'!D$6,Table1[[Project Name]:[Project Name]],rngProject)</f>
        <v>0</v>
      </c>
      <c r="E24" s="4">
        <f>SUMIFS(Table1[[Hours/Day]:[Hours/Day]],Table1[[Resource Name]:[Resource Name]],'Resource Summary'!$B24,Table1[[Start Date]:[Start Date]],"&lt;="&amp;'Resource Summary'!E$6,Table1[[End Date]:[End Date]],"&gt;="&amp;'Resource Summary'!E$6,Table1[[Project Name]:[Project Name]],rngProject)</f>
        <v>0</v>
      </c>
      <c r="F24" s="4">
        <f>SUMIFS(Table1[[Hours/Day]:[Hours/Day]],Table1[[Resource Name]:[Resource Name]],'Resource Summary'!$B24,Table1[[Start Date]:[Start Date]],"&lt;="&amp;'Resource Summary'!F$6,Table1[[End Date]:[End Date]],"&gt;="&amp;'Resource Summary'!F$6,Table1[[Project Name]:[Project Name]],rngProject)</f>
        <v>0</v>
      </c>
      <c r="G24" s="4">
        <f>SUMIFS(Table1[[Hours/Day]:[Hours/Day]],Table1[[Resource Name]:[Resource Name]],'Resource Summary'!$B24,Table1[[Start Date]:[Start Date]],"&lt;="&amp;'Resource Summary'!G$6,Table1[[End Date]:[End Date]],"&gt;="&amp;'Resource Summary'!G$6,Table1[[Project Name]:[Project Name]],rngProject)</f>
        <v>0</v>
      </c>
      <c r="H24" s="4">
        <f>SUMIFS(Table1[[Hours/Day]:[Hours/Day]],Table1[[Resource Name]:[Resource Name]],'Resource Summary'!$B24,Table1[[Start Date]:[Start Date]],"&lt;="&amp;'Resource Summary'!H$6,Table1[[End Date]:[End Date]],"&gt;="&amp;'Resource Summary'!H$6,Table1[[Project Name]:[Project Name]],rngProject)</f>
        <v>0</v>
      </c>
      <c r="I24" s="4">
        <f>SUMIFS(Table1[[Hours/Day]:[Hours/Day]],Table1[[Resource Name]:[Resource Name]],'Resource Summary'!$B24,Table1[[Start Date]:[Start Date]],"&lt;="&amp;'Resource Summary'!I$6,Table1[[End Date]:[End Date]],"&gt;="&amp;'Resource Summary'!I$6,Table1[[Project Name]:[Project Name]],rngProject)</f>
        <v>0</v>
      </c>
      <c r="J24" s="4">
        <f>SUMIFS(Table1[[Hours/Day]:[Hours/Day]],Table1[[Resource Name]:[Resource Name]],'Resource Summary'!$B24,Table1[[Start Date]:[Start Date]],"&lt;="&amp;'Resource Summary'!J$6,Table1[[End Date]:[End Date]],"&gt;="&amp;'Resource Summary'!J$6,Table1[[Project Name]:[Project Name]],rngProject)</f>
        <v>0</v>
      </c>
      <c r="K24" s="4">
        <f>SUMIFS(Table1[[Hours/Day]:[Hours/Day]],Table1[[Resource Name]:[Resource Name]],'Resource Summary'!$B24,Table1[[Start Date]:[Start Date]],"&lt;="&amp;'Resource Summary'!K$6,Table1[[End Date]:[End Date]],"&gt;="&amp;'Resource Summary'!K$6,Table1[[Project Name]:[Project Name]],rngProject)</f>
        <v>0</v>
      </c>
      <c r="L24" s="4">
        <f>SUMIFS(Table1[[Hours/Day]:[Hours/Day]],Table1[[Resource Name]:[Resource Name]],'Resource Summary'!$B24,Table1[[Start Date]:[Start Date]],"&lt;="&amp;'Resource Summary'!L$6,Table1[[End Date]:[End Date]],"&gt;="&amp;'Resource Summary'!L$6,Table1[[Project Name]:[Project Name]],rngProject)</f>
        <v>0</v>
      </c>
      <c r="M24" s="4">
        <f>SUMIFS(Table1[[Hours/Day]:[Hours/Day]],Table1[[Resource Name]:[Resource Name]],'Resource Summary'!$B24,Table1[[Start Date]:[Start Date]],"&lt;="&amp;'Resource Summary'!M$6,Table1[[End Date]:[End Date]],"&gt;="&amp;'Resource Summary'!M$6,Table1[[Project Name]:[Project Name]],rngProject)</f>
        <v>2</v>
      </c>
      <c r="N24" s="4">
        <f>SUMIFS(Table1[[Hours/Day]:[Hours/Day]],Table1[[Resource Name]:[Resource Name]],'Resource Summary'!$B24,Table1[[Start Date]:[Start Date]],"&lt;="&amp;'Resource Summary'!N$6,Table1[[End Date]:[End Date]],"&gt;="&amp;'Resource Summary'!N$6,Table1[[Project Name]:[Project Name]],rngProject)</f>
        <v>2</v>
      </c>
      <c r="O24" s="4">
        <f>SUMIFS(Table1[[Hours/Day]:[Hours/Day]],Table1[[Resource Name]:[Resource Name]],'Resource Summary'!$B24,Table1[[Start Date]:[Start Date]],"&lt;="&amp;'Resource Summary'!O$6,Table1[[End Date]:[End Date]],"&gt;="&amp;'Resource Summary'!O$6,Table1[[Project Name]:[Project Name]],rngProject)</f>
        <v>2</v>
      </c>
      <c r="P24" s="4">
        <f>SUMIFS(Table1[[Hours/Day]:[Hours/Day]],Table1[[Resource Name]:[Resource Name]],'Resource Summary'!$B24,Table1[[Start Date]:[Start Date]],"&lt;="&amp;'Resource Summary'!P$6,Table1[[End Date]:[End Date]],"&gt;="&amp;'Resource Summary'!P$6,Table1[[Project Name]:[Project Name]],rngProject)</f>
        <v>2</v>
      </c>
      <c r="Q24" s="4">
        <f>SUMIFS(Table1[[Hours/Day]:[Hours/Day]],Table1[[Resource Name]:[Resource Name]],'Resource Summary'!$B24,Table1[[Start Date]:[Start Date]],"&lt;="&amp;'Resource Summary'!Q$6,Table1[[End Date]:[End Date]],"&gt;="&amp;'Resource Summary'!Q$6,Table1[[Project Name]:[Project Name]],rngProject)</f>
        <v>2</v>
      </c>
      <c r="R24" s="4">
        <f>SUMIFS(Table1[[Hours/Day]:[Hours/Day]],Table1[[Resource Name]:[Resource Name]],'Resource Summary'!$B24,Table1[[Start Date]:[Start Date]],"&lt;="&amp;'Resource Summary'!R$6,Table1[[End Date]:[End Date]],"&gt;="&amp;'Resource Summary'!R$6,Table1[[Project Name]:[Project Name]],rngProject)</f>
        <v>0</v>
      </c>
      <c r="S24" s="4">
        <f>SUMIFS(Table1[[Hours/Day]:[Hours/Day]],Table1[[Resource Name]:[Resource Name]],'Resource Summary'!$B24,Table1[[Start Date]:[Start Date]],"&lt;="&amp;'Resource Summary'!S$6,Table1[[End Date]:[End Date]],"&gt;="&amp;'Resource Summary'!S$6,Table1[[Project Name]:[Project Name]],rngProject)</f>
        <v>2</v>
      </c>
      <c r="T24" s="4">
        <f>SUMIFS(Table1[[Hours/Day]:[Hours/Day]],Table1[[Resource Name]:[Resource Name]],'Resource Summary'!$B24,Table1[[Start Date]:[Start Date]],"&lt;="&amp;'Resource Summary'!T$6,Table1[[End Date]:[End Date]],"&gt;="&amp;'Resource Summary'!T$6,Table1[[Project Name]:[Project Name]],rngProject)</f>
        <v>2</v>
      </c>
      <c r="U24" s="4">
        <f>SUMIFS(Table1[[Hours/Day]:[Hours/Day]],Table1[[Resource Name]:[Resource Name]],'Resource Summary'!$B24,Table1[[Start Date]:[Start Date]],"&lt;="&amp;'Resource Summary'!U$6,Table1[[End Date]:[End Date]],"&gt;="&amp;'Resource Summary'!U$6,Table1[[Project Name]:[Project Name]],rngProject)</f>
        <v>2</v>
      </c>
      <c r="V24" s="4">
        <f>SUMIFS(Table1[[Hours/Day]:[Hours/Day]],Table1[[Resource Name]:[Resource Name]],'Resource Summary'!$B24,Table1[[Start Date]:[Start Date]],"&lt;="&amp;'Resource Summary'!V$6,Table1[[End Date]:[End Date]],"&gt;="&amp;'Resource Summary'!V$6,Table1[[Project Name]:[Project Name]],rngProject)</f>
        <v>2</v>
      </c>
      <c r="W24" s="4">
        <f>SUMIFS(Table1[[Hours/Day]:[Hours/Day]],Table1[[Resource Name]:[Resource Name]],'Resource Summary'!$B24,Table1[[Start Date]:[Start Date]],"&lt;="&amp;'Resource Summary'!W$6,Table1[[End Date]:[End Date]],"&gt;="&amp;'Resource Summary'!W$6,Table1[[Project Name]:[Project Name]],rngProject)</f>
        <v>2</v>
      </c>
      <c r="X24" s="4">
        <f>SUMIFS(Table1[[Hours/Day]:[Hours/Day]],Table1[[Resource Name]:[Resource Name]],'Resource Summary'!$B24,Table1[[Start Date]:[Start Date]],"&lt;="&amp;'Resource Summary'!X$6,Table1[[End Date]:[End Date]],"&gt;="&amp;'Resource Summary'!X$6,Table1[[Project Name]:[Project Name]],rngProject)</f>
        <v>2</v>
      </c>
      <c r="Y24" s="4">
        <f>SUMIFS(Table1[[Hours/Day]:[Hours/Day]],Table1[[Resource Name]:[Resource Name]],'Resource Summary'!$B24,Table1[[Start Date]:[Start Date]],"&lt;="&amp;'Resource Summary'!Y$6,Table1[[End Date]:[End Date]],"&gt;="&amp;'Resource Summary'!Y$6,Table1[[Project Name]:[Project Name]],rngProject)</f>
        <v>3</v>
      </c>
      <c r="Z24" s="4">
        <f>SUMIFS(Table1[[Hours/Day]:[Hours/Day]],Table1[[Resource Name]:[Resource Name]],'Resource Summary'!$B24,Table1[[Start Date]:[Start Date]],"&lt;="&amp;'Resource Summary'!Z$6,Table1[[End Date]:[End Date]],"&gt;="&amp;'Resource Summary'!Z$6,Table1[[Project Name]:[Project Name]],rngProject)</f>
        <v>3</v>
      </c>
      <c r="AA24" s="4">
        <f>SUMIFS(Table1[[Hours/Day]:[Hours/Day]],Table1[[Resource Name]:[Resource Name]],'Resource Summary'!$B24,Table1[[Start Date]:[Start Date]],"&lt;="&amp;'Resource Summary'!AA$6,Table1[[End Date]:[End Date]],"&gt;="&amp;'Resource Summary'!AA$6,Table1[[Project Name]:[Project Name]],rngProject)</f>
        <v>1</v>
      </c>
      <c r="AB24" s="4">
        <f>SUMIFS(Table1[[Hours/Day]:[Hours/Day]],Table1[[Resource Name]:[Resource Name]],'Resource Summary'!$B24,Table1[[Start Date]:[Start Date]],"&lt;="&amp;'Resource Summary'!AB$6,Table1[[End Date]:[End Date]],"&gt;="&amp;'Resource Summary'!AB$6,Table1[[Project Name]:[Project Name]],rngProject)</f>
        <v>1</v>
      </c>
      <c r="AC24" s="4">
        <f>SUMIFS(Table1[[Hours/Day]:[Hours/Day]],Table1[[Resource Name]:[Resource Name]],'Resource Summary'!$B24,Table1[[Start Date]:[Start Date]],"&lt;="&amp;'Resource Summary'!AC$6,Table1[[End Date]:[End Date]],"&gt;="&amp;'Resource Summary'!AC$6,Table1[[Project Name]:[Project Name]],rngProject)</f>
        <v>1</v>
      </c>
      <c r="AD24" s="4">
        <f>SUMIFS(Table1[[Hours/Day]:[Hours/Day]],Table1[[Resource Name]:[Resource Name]],'Resource Summary'!$B24,Table1[[Start Date]:[Start Date]],"&lt;="&amp;'Resource Summary'!AD$6,Table1[[End Date]:[End Date]],"&gt;="&amp;'Resource Summary'!AD$6,Table1[[Project Name]:[Project Name]],rngProject)</f>
        <v>1</v>
      </c>
      <c r="AE24" s="4">
        <f>SUMIFS(Table1[[Hours/Day]:[Hours/Day]],Table1[[Resource Name]:[Resource Name]],'Resource Summary'!$B24,Table1[[Start Date]:[Start Date]],"&lt;="&amp;'Resource Summary'!AE$6,Table1[[End Date]:[End Date]],"&gt;="&amp;'Resource Summary'!AE$6,Table1[[Project Name]:[Project Name]],rngProject)</f>
        <v>1</v>
      </c>
      <c r="AF24" s="4">
        <f>SUMIFS(Table1[[Hours/Day]:[Hours/Day]],Table1[[Resource Name]:[Resource Name]],'Resource Summary'!$B24,Table1[[Start Date]:[Start Date]],"&lt;="&amp;'Resource Summary'!AF$6,Table1[[End Date]:[End Date]],"&gt;="&amp;'Resource Summary'!AF$6,Table1[[Project Name]:[Project Name]],rngProject)</f>
        <v>0</v>
      </c>
      <c r="AG24" s="4">
        <f>SUMIFS(Table1[[Hours/Day]:[Hours/Day]],Table1[[Resource Name]:[Resource Name]],'Resource Summary'!$B24,Table1[[Start Date]:[Start Date]],"&lt;="&amp;'Resource Summary'!AG$6,Table1[[End Date]:[End Date]],"&gt;="&amp;'Resource Summary'!AG$6,Table1[[Project Name]:[Project Name]],rngProject)</f>
        <v>0</v>
      </c>
      <c r="AH24" s="4">
        <f>SUMIFS(Table1[[Hours/Day]:[Hours/Day]],Table1[[Resource Name]:[Resource Name]],'Resource Summary'!$B24,Table1[[Start Date]:[Start Date]],"&lt;="&amp;'Resource Summary'!AH$6,Table1[[End Date]:[End Date]],"&gt;="&amp;'Resource Summary'!AH$6,Table1[[Project Name]:[Project Name]],rngProject)</f>
        <v>0</v>
      </c>
      <c r="AI24" s="11"/>
    </row>
    <row r="25" spans="2:35" ht="24" customHeight="1" x14ac:dyDescent="0.25">
      <c r="B25" s="39" t="s">
        <v>25</v>
      </c>
      <c r="C25" s="15">
        <f t="shared" si="2"/>
        <v>24</v>
      </c>
      <c r="D25" s="4">
        <f>SUMIFS(Table1[[Hours/Day]:[Hours/Day]],Table1[[Resource Name]:[Resource Name]],'Resource Summary'!$B25,Table1[[Start Date]:[Start Date]],"&lt;="&amp;'Resource Summary'!D$6,Table1[[End Date]:[End Date]],"&gt;="&amp;'Resource Summary'!D$6,Table1[[Project Name]:[Project Name]],rngProject)</f>
        <v>0</v>
      </c>
      <c r="E25" s="4">
        <f>SUMIFS(Table1[[Hours/Day]:[Hours/Day]],Table1[[Resource Name]:[Resource Name]],'Resource Summary'!$B25,Table1[[Start Date]:[Start Date]],"&lt;="&amp;'Resource Summary'!E$6,Table1[[End Date]:[End Date]],"&gt;="&amp;'Resource Summary'!E$6,Table1[[Project Name]:[Project Name]],rngProject)</f>
        <v>0</v>
      </c>
      <c r="F25" s="4">
        <f>SUMIFS(Table1[[Hours/Day]:[Hours/Day]],Table1[[Resource Name]:[Resource Name]],'Resource Summary'!$B25,Table1[[Start Date]:[Start Date]],"&lt;="&amp;'Resource Summary'!F$6,Table1[[End Date]:[End Date]],"&gt;="&amp;'Resource Summary'!F$6,Table1[[Project Name]:[Project Name]],rngProject)</f>
        <v>0</v>
      </c>
      <c r="G25" s="4">
        <f>SUMIFS(Table1[[Hours/Day]:[Hours/Day]],Table1[[Resource Name]:[Resource Name]],'Resource Summary'!$B25,Table1[[Start Date]:[Start Date]],"&lt;="&amp;'Resource Summary'!G$6,Table1[[End Date]:[End Date]],"&gt;="&amp;'Resource Summary'!G$6,Table1[[Project Name]:[Project Name]],rngProject)</f>
        <v>0</v>
      </c>
      <c r="H25" s="4">
        <f>SUMIFS(Table1[[Hours/Day]:[Hours/Day]],Table1[[Resource Name]:[Resource Name]],'Resource Summary'!$B25,Table1[[Start Date]:[Start Date]],"&lt;="&amp;'Resource Summary'!H$6,Table1[[End Date]:[End Date]],"&gt;="&amp;'Resource Summary'!H$6,Table1[[Project Name]:[Project Name]],rngProject)</f>
        <v>2</v>
      </c>
      <c r="I25" s="4">
        <f>SUMIFS(Table1[[Hours/Day]:[Hours/Day]],Table1[[Resource Name]:[Resource Name]],'Resource Summary'!$B25,Table1[[Start Date]:[Start Date]],"&lt;="&amp;'Resource Summary'!I$6,Table1[[End Date]:[End Date]],"&gt;="&amp;'Resource Summary'!I$6,Table1[[Project Name]:[Project Name]],rngProject)</f>
        <v>2</v>
      </c>
      <c r="J25" s="4">
        <f>SUMIFS(Table1[[Hours/Day]:[Hours/Day]],Table1[[Resource Name]:[Resource Name]],'Resource Summary'!$B25,Table1[[Start Date]:[Start Date]],"&lt;="&amp;'Resource Summary'!J$6,Table1[[End Date]:[End Date]],"&gt;="&amp;'Resource Summary'!J$6,Table1[[Project Name]:[Project Name]],rngProject)</f>
        <v>2</v>
      </c>
      <c r="K25" s="4">
        <f>SUMIFS(Table1[[Hours/Day]:[Hours/Day]],Table1[[Resource Name]:[Resource Name]],'Resource Summary'!$B25,Table1[[Start Date]:[Start Date]],"&lt;="&amp;'Resource Summary'!K$6,Table1[[End Date]:[End Date]],"&gt;="&amp;'Resource Summary'!K$6,Table1[[Project Name]:[Project Name]],rngProject)</f>
        <v>2</v>
      </c>
      <c r="L25" s="4">
        <f>SUMIFS(Table1[[Hours/Day]:[Hours/Day]],Table1[[Resource Name]:[Resource Name]],'Resource Summary'!$B25,Table1[[Start Date]:[Start Date]],"&lt;="&amp;'Resource Summary'!L$6,Table1[[End Date]:[End Date]],"&gt;="&amp;'Resource Summary'!L$6,Table1[[Project Name]:[Project Name]],rngProject)</f>
        <v>0</v>
      </c>
      <c r="M25" s="4">
        <f>SUMIFS(Table1[[Hours/Day]:[Hours/Day]],Table1[[Resource Name]:[Resource Name]],'Resource Summary'!$B25,Table1[[Start Date]:[Start Date]],"&lt;="&amp;'Resource Summary'!M$6,Table1[[End Date]:[End Date]],"&gt;="&amp;'Resource Summary'!M$6,Table1[[Project Name]:[Project Name]],rngProject)</f>
        <v>0</v>
      </c>
      <c r="N25" s="4">
        <f>SUMIFS(Table1[[Hours/Day]:[Hours/Day]],Table1[[Resource Name]:[Resource Name]],'Resource Summary'!$B25,Table1[[Start Date]:[Start Date]],"&lt;="&amp;'Resource Summary'!N$6,Table1[[End Date]:[End Date]],"&gt;="&amp;'Resource Summary'!N$6,Table1[[Project Name]:[Project Name]],rngProject)</f>
        <v>0</v>
      </c>
      <c r="O25" s="4">
        <f>SUMIFS(Table1[[Hours/Day]:[Hours/Day]],Table1[[Resource Name]:[Resource Name]],'Resource Summary'!$B25,Table1[[Start Date]:[Start Date]],"&lt;="&amp;'Resource Summary'!O$6,Table1[[End Date]:[End Date]],"&gt;="&amp;'Resource Summary'!O$6,Table1[[Project Name]:[Project Name]],rngProject)</f>
        <v>0</v>
      </c>
      <c r="P25" s="4">
        <f>SUMIFS(Table1[[Hours/Day]:[Hours/Day]],Table1[[Resource Name]:[Resource Name]],'Resource Summary'!$B25,Table1[[Start Date]:[Start Date]],"&lt;="&amp;'Resource Summary'!P$6,Table1[[End Date]:[End Date]],"&gt;="&amp;'Resource Summary'!P$6,Table1[[Project Name]:[Project Name]],rngProject)</f>
        <v>0</v>
      </c>
      <c r="Q25" s="4">
        <f>SUMIFS(Table1[[Hours/Day]:[Hours/Day]],Table1[[Resource Name]:[Resource Name]],'Resource Summary'!$B25,Table1[[Start Date]:[Start Date]],"&lt;="&amp;'Resource Summary'!Q$6,Table1[[End Date]:[End Date]],"&gt;="&amp;'Resource Summary'!Q$6,Table1[[Project Name]:[Project Name]],rngProject)</f>
        <v>0</v>
      </c>
      <c r="R25" s="4">
        <f>SUMIFS(Table1[[Hours/Day]:[Hours/Day]],Table1[[Resource Name]:[Resource Name]],'Resource Summary'!$B25,Table1[[Start Date]:[Start Date]],"&lt;="&amp;'Resource Summary'!R$6,Table1[[End Date]:[End Date]],"&gt;="&amp;'Resource Summary'!R$6,Table1[[Project Name]:[Project Name]],rngProject)</f>
        <v>0</v>
      </c>
      <c r="S25" s="4">
        <f>SUMIFS(Table1[[Hours/Day]:[Hours/Day]],Table1[[Resource Name]:[Resource Name]],'Resource Summary'!$B25,Table1[[Start Date]:[Start Date]],"&lt;="&amp;'Resource Summary'!S$6,Table1[[End Date]:[End Date]],"&gt;="&amp;'Resource Summary'!S$6,Table1[[Project Name]:[Project Name]],rngProject)</f>
        <v>0</v>
      </c>
      <c r="T25" s="4">
        <f>SUMIFS(Table1[[Hours/Day]:[Hours/Day]],Table1[[Resource Name]:[Resource Name]],'Resource Summary'!$B25,Table1[[Start Date]:[Start Date]],"&lt;="&amp;'Resource Summary'!T$6,Table1[[End Date]:[End Date]],"&gt;="&amp;'Resource Summary'!T$6,Table1[[Project Name]:[Project Name]],rngProject)</f>
        <v>0</v>
      </c>
      <c r="U25" s="4">
        <f>SUMIFS(Table1[[Hours/Day]:[Hours/Day]],Table1[[Resource Name]:[Resource Name]],'Resource Summary'!$B25,Table1[[Start Date]:[Start Date]],"&lt;="&amp;'Resource Summary'!U$6,Table1[[End Date]:[End Date]],"&gt;="&amp;'Resource Summary'!U$6,Table1[[Project Name]:[Project Name]],rngProject)</f>
        <v>0</v>
      </c>
      <c r="V25" s="4">
        <f>SUMIFS(Table1[[Hours/Day]:[Hours/Day]],Table1[[Resource Name]:[Resource Name]],'Resource Summary'!$B25,Table1[[Start Date]:[Start Date]],"&lt;="&amp;'Resource Summary'!V$6,Table1[[End Date]:[End Date]],"&gt;="&amp;'Resource Summary'!V$6,Table1[[Project Name]:[Project Name]],rngProject)</f>
        <v>0</v>
      </c>
      <c r="W25" s="4">
        <f>SUMIFS(Table1[[Hours/Day]:[Hours/Day]],Table1[[Resource Name]:[Resource Name]],'Resource Summary'!$B25,Table1[[Start Date]:[Start Date]],"&lt;="&amp;'Resource Summary'!W$6,Table1[[End Date]:[End Date]],"&gt;="&amp;'Resource Summary'!W$6,Table1[[Project Name]:[Project Name]],rngProject)</f>
        <v>0</v>
      </c>
      <c r="X25" s="4">
        <f>SUMIFS(Table1[[Hours/Day]:[Hours/Day]],Table1[[Resource Name]:[Resource Name]],'Resource Summary'!$B25,Table1[[Start Date]:[Start Date]],"&lt;="&amp;'Resource Summary'!X$6,Table1[[End Date]:[End Date]],"&gt;="&amp;'Resource Summary'!X$6,Table1[[Project Name]:[Project Name]],rngProject)</f>
        <v>0</v>
      </c>
      <c r="Y25" s="4">
        <f>SUMIFS(Table1[[Hours/Day]:[Hours/Day]],Table1[[Resource Name]:[Resource Name]],'Resource Summary'!$B25,Table1[[Start Date]:[Start Date]],"&lt;="&amp;'Resource Summary'!Y$6,Table1[[End Date]:[End Date]],"&gt;="&amp;'Resource Summary'!Y$6,Table1[[Project Name]:[Project Name]],rngProject)</f>
        <v>0</v>
      </c>
      <c r="Z25" s="4">
        <f>SUMIFS(Table1[[Hours/Day]:[Hours/Day]],Table1[[Resource Name]:[Resource Name]],'Resource Summary'!$B25,Table1[[Start Date]:[Start Date]],"&lt;="&amp;'Resource Summary'!Z$6,Table1[[End Date]:[End Date]],"&gt;="&amp;'Resource Summary'!Z$6,Table1[[Project Name]:[Project Name]],rngProject)</f>
        <v>2</v>
      </c>
      <c r="AA25" s="4">
        <f>SUMIFS(Table1[[Hours/Day]:[Hours/Day]],Table1[[Resource Name]:[Resource Name]],'Resource Summary'!$B25,Table1[[Start Date]:[Start Date]],"&lt;="&amp;'Resource Summary'!AA$6,Table1[[End Date]:[End Date]],"&gt;="&amp;'Resource Summary'!AA$6,Table1[[Project Name]:[Project Name]],rngProject)</f>
        <v>2</v>
      </c>
      <c r="AB25" s="4">
        <f>SUMIFS(Table1[[Hours/Day]:[Hours/Day]],Table1[[Resource Name]:[Resource Name]],'Resource Summary'!$B25,Table1[[Start Date]:[Start Date]],"&lt;="&amp;'Resource Summary'!AB$6,Table1[[End Date]:[End Date]],"&gt;="&amp;'Resource Summary'!AB$6,Table1[[Project Name]:[Project Name]],rngProject)</f>
        <v>2</v>
      </c>
      <c r="AC25" s="4">
        <f>SUMIFS(Table1[[Hours/Day]:[Hours/Day]],Table1[[Resource Name]:[Resource Name]],'Resource Summary'!$B25,Table1[[Start Date]:[Start Date]],"&lt;="&amp;'Resource Summary'!AC$6,Table1[[End Date]:[End Date]],"&gt;="&amp;'Resource Summary'!AC$6,Table1[[Project Name]:[Project Name]],rngProject)</f>
        <v>2</v>
      </c>
      <c r="AD25" s="4">
        <f>SUMIFS(Table1[[Hours/Day]:[Hours/Day]],Table1[[Resource Name]:[Resource Name]],'Resource Summary'!$B25,Table1[[Start Date]:[Start Date]],"&lt;="&amp;'Resource Summary'!AD$6,Table1[[End Date]:[End Date]],"&gt;="&amp;'Resource Summary'!AD$6,Table1[[Project Name]:[Project Name]],rngProject)</f>
        <v>2</v>
      </c>
      <c r="AE25" s="4">
        <f>SUMIFS(Table1[[Hours/Day]:[Hours/Day]],Table1[[Resource Name]:[Resource Name]],'Resource Summary'!$B25,Table1[[Start Date]:[Start Date]],"&lt;="&amp;'Resource Summary'!AE$6,Table1[[End Date]:[End Date]],"&gt;="&amp;'Resource Summary'!AE$6,Table1[[Project Name]:[Project Name]],rngProject)</f>
        <v>2</v>
      </c>
      <c r="AF25" s="4">
        <f>SUMIFS(Table1[[Hours/Day]:[Hours/Day]],Table1[[Resource Name]:[Resource Name]],'Resource Summary'!$B25,Table1[[Start Date]:[Start Date]],"&lt;="&amp;'Resource Summary'!AF$6,Table1[[End Date]:[End Date]],"&gt;="&amp;'Resource Summary'!AF$6,Table1[[Project Name]:[Project Name]],rngProject)</f>
        <v>2</v>
      </c>
      <c r="AG25" s="4">
        <f>SUMIFS(Table1[[Hours/Day]:[Hours/Day]],Table1[[Resource Name]:[Resource Name]],'Resource Summary'!$B25,Table1[[Start Date]:[Start Date]],"&lt;="&amp;'Resource Summary'!AG$6,Table1[[End Date]:[End Date]],"&gt;="&amp;'Resource Summary'!AG$6,Table1[[Project Name]:[Project Name]],rngProject)</f>
        <v>2</v>
      </c>
      <c r="AH25" s="4">
        <f>SUMIFS(Table1[[Hours/Day]:[Hours/Day]],Table1[[Resource Name]:[Resource Name]],'Resource Summary'!$B25,Table1[[Start Date]:[Start Date]],"&lt;="&amp;'Resource Summary'!AH$6,Table1[[End Date]:[End Date]],"&gt;="&amp;'Resource Summary'!AH$6,Table1[[Project Name]:[Project Name]],rngProject)</f>
        <v>0</v>
      </c>
      <c r="AI25" s="11"/>
    </row>
    <row r="26" spans="2:35" ht="24" customHeight="1" x14ac:dyDescent="0.25">
      <c r="B26" s="39" t="s">
        <v>26</v>
      </c>
      <c r="C26" s="15">
        <f t="shared" si="2"/>
        <v>42</v>
      </c>
      <c r="D26" s="4">
        <f>SUMIFS(Table1[[Hours/Day]:[Hours/Day]],Table1[[Resource Name]:[Resource Name]],'Resource Summary'!$B26,Table1[[Start Date]:[Start Date]],"&lt;="&amp;'Resource Summary'!D$6,Table1[[End Date]:[End Date]],"&gt;="&amp;'Resource Summary'!D$6,Table1[[Project Name]:[Project Name]],rngProject)</f>
        <v>0</v>
      </c>
      <c r="E26" s="4">
        <f>SUMIFS(Table1[[Hours/Day]:[Hours/Day]],Table1[[Resource Name]:[Resource Name]],'Resource Summary'!$B26,Table1[[Start Date]:[Start Date]],"&lt;="&amp;'Resource Summary'!E$6,Table1[[End Date]:[End Date]],"&gt;="&amp;'Resource Summary'!E$6,Table1[[Project Name]:[Project Name]],rngProject)</f>
        <v>0</v>
      </c>
      <c r="F26" s="4">
        <f>SUMIFS(Table1[[Hours/Day]:[Hours/Day]],Table1[[Resource Name]:[Resource Name]],'Resource Summary'!$B26,Table1[[Start Date]:[Start Date]],"&lt;="&amp;'Resource Summary'!F$6,Table1[[End Date]:[End Date]],"&gt;="&amp;'Resource Summary'!F$6,Table1[[Project Name]:[Project Name]],rngProject)</f>
        <v>0</v>
      </c>
      <c r="G26" s="4">
        <f>SUMIFS(Table1[[Hours/Day]:[Hours/Day]],Table1[[Resource Name]:[Resource Name]],'Resource Summary'!$B26,Table1[[Start Date]:[Start Date]],"&lt;="&amp;'Resource Summary'!G$6,Table1[[End Date]:[End Date]],"&gt;="&amp;'Resource Summary'!G$6,Table1[[Project Name]:[Project Name]],rngProject)</f>
        <v>0</v>
      </c>
      <c r="H26" s="4">
        <f>SUMIFS(Table1[[Hours/Day]:[Hours/Day]],Table1[[Resource Name]:[Resource Name]],'Resource Summary'!$B26,Table1[[Start Date]:[Start Date]],"&lt;="&amp;'Resource Summary'!H$6,Table1[[End Date]:[End Date]],"&gt;="&amp;'Resource Summary'!H$6,Table1[[Project Name]:[Project Name]],rngProject)</f>
        <v>2</v>
      </c>
      <c r="I26" s="4">
        <f>SUMIFS(Table1[[Hours/Day]:[Hours/Day]],Table1[[Resource Name]:[Resource Name]],'Resource Summary'!$B26,Table1[[Start Date]:[Start Date]],"&lt;="&amp;'Resource Summary'!I$6,Table1[[End Date]:[End Date]],"&gt;="&amp;'Resource Summary'!I$6,Table1[[Project Name]:[Project Name]],rngProject)</f>
        <v>2</v>
      </c>
      <c r="J26" s="4">
        <f>SUMIFS(Table1[[Hours/Day]:[Hours/Day]],Table1[[Resource Name]:[Resource Name]],'Resource Summary'!$B26,Table1[[Start Date]:[Start Date]],"&lt;="&amp;'Resource Summary'!J$6,Table1[[End Date]:[End Date]],"&gt;="&amp;'Resource Summary'!J$6,Table1[[Project Name]:[Project Name]],rngProject)</f>
        <v>2</v>
      </c>
      <c r="K26" s="4">
        <f>SUMIFS(Table1[[Hours/Day]:[Hours/Day]],Table1[[Resource Name]:[Resource Name]],'Resource Summary'!$B26,Table1[[Start Date]:[Start Date]],"&lt;="&amp;'Resource Summary'!K$6,Table1[[End Date]:[End Date]],"&gt;="&amp;'Resource Summary'!K$6,Table1[[Project Name]:[Project Name]],rngProject)</f>
        <v>2</v>
      </c>
      <c r="L26" s="4">
        <f>SUMIFS(Table1[[Hours/Day]:[Hours/Day]],Table1[[Resource Name]:[Resource Name]],'Resource Summary'!$B26,Table1[[Start Date]:[Start Date]],"&lt;="&amp;'Resource Summary'!L$6,Table1[[End Date]:[End Date]],"&gt;="&amp;'Resource Summary'!L$6,Table1[[Project Name]:[Project Name]],rngProject)</f>
        <v>2</v>
      </c>
      <c r="M26" s="4">
        <f>SUMIFS(Table1[[Hours/Day]:[Hours/Day]],Table1[[Resource Name]:[Resource Name]],'Resource Summary'!$B26,Table1[[Start Date]:[Start Date]],"&lt;="&amp;'Resource Summary'!M$6,Table1[[End Date]:[End Date]],"&gt;="&amp;'Resource Summary'!M$6,Table1[[Project Name]:[Project Name]],rngProject)</f>
        <v>0</v>
      </c>
      <c r="N26" s="4">
        <f>SUMIFS(Table1[[Hours/Day]:[Hours/Day]],Table1[[Resource Name]:[Resource Name]],'Resource Summary'!$B26,Table1[[Start Date]:[Start Date]],"&lt;="&amp;'Resource Summary'!N$6,Table1[[End Date]:[End Date]],"&gt;="&amp;'Resource Summary'!N$6,Table1[[Project Name]:[Project Name]],rngProject)</f>
        <v>2</v>
      </c>
      <c r="O26" s="4">
        <f>SUMIFS(Table1[[Hours/Day]:[Hours/Day]],Table1[[Resource Name]:[Resource Name]],'Resource Summary'!$B26,Table1[[Start Date]:[Start Date]],"&lt;="&amp;'Resource Summary'!O$6,Table1[[End Date]:[End Date]],"&gt;="&amp;'Resource Summary'!O$6,Table1[[Project Name]:[Project Name]],rngProject)</f>
        <v>2</v>
      </c>
      <c r="P26" s="4">
        <f>SUMIFS(Table1[[Hours/Day]:[Hours/Day]],Table1[[Resource Name]:[Resource Name]],'Resource Summary'!$B26,Table1[[Start Date]:[Start Date]],"&lt;="&amp;'Resource Summary'!P$6,Table1[[End Date]:[End Date]],"&gt;="&amp;'Resource Summary'!P$6,Table1[[Project Name]:[Project Name]],rngProject)</f>
        <v>2</v>
      </c>
      <c r="Q26" s="4">
        <f>SUMIFS(Table1[[Hours/Day]:[Hours/Day]],Table1[[Resource Name]:[Resource Name]],'Resource Summary'!$B26,Table1[[Start Date]:[Start Date]],"&lt;="&amp;'Resource Summary'!Q$6,Table1[[End Date]:[End Date]],"&gt;="&amp;'Resource Summary'!Q$6,Table1[[Project Name]:[Project Name]],rngProject)</f>
        <v>2</v>
      </c>
      <c r="R26" s="4">
        <f>SUMIFS(Table1[[Hours/Day]:[Hours/Day]],Table1[[Resource Name]:[Resource Name]],'Resource Summary'!$B26,Table1[[Start Date]:[Start Date]],"&lt;="&amp;'Resource Summary'!R$6,Table1[[End Date]:[End Date]],"&gt;="&amp;'Resource Summary'!R$6,Table1[[Project Name]:[Project Name]],rngProject)</f>
        <v>2</v>
      </c>
      <c r="S26" s="4">
        <f>SUMIFS(Table1[[Hours/Day]:[Hours/Day]],Table1[[Resource Name]:[Resource Name]],'Resource Summary'!$B26,Table1[[Start Date]:[Start Date]],"&lt;="&amp;'Resource Summary'!S$6,Table1[[End Date]:[End Date]],"&gt;="&amp;'Resource Summary'!S$6,Table1[[Project Name]:[Project Name]],rngProject)</f>
        <v>2</v>
      </c>
      <c r="T26" s="4">
        <f>SUMIFS(Table1[[Hours/Day]:[Hours/Day]],Table1[[Resource Name]:[Resource Name]],'Resource Summary'!$B26,Table1[[Start Date]:[Start Date]],"&lt;="&amp;'Resource Summary'!T$6,Table1[[End Date]:[End Date]],"&gt;="&amp;'Resource Summary'!T$6,Table1[[Project Name]:[Project Name]],rngProject)</f>
        <v>3</v>
      </c>
      <c r="U26" s="4">
        <f>SUMIFS(Table1[[Hours/Day]:[Hours/Day]],Table1[[Resource Name]:[Resource Name]],'Resource Summary'!$B26,Table1[[Start Date]:[Start Date]],"&lt;="&amp;'Resource Summary'!U$6,Table1[[End Date]:[End Date]],"&gt;="&amp;'Resource Summary'!U$6,Table1[[Project Name]:[Project Name]],rngProject)</f>
        <v>1</v>
      </c>
      <c r="V26" s="4">
        <f>SUMIFS(Table1[[Hours/Day]:[Hours/Day]],Table1[[Resource Name]:[Resource Name]],'Resource Summary'!$B26,Table1[[Start Date]:[Start Date]],"&lt;="&amp;'Resource Summary'!V$6,Table1[[End Date]:[End Date]],"&gt;="&amp;'Resource Summary'!V$6,Table1[[Project Name]:[Project Name]],rngProject)</f>
        <v>1</v>
      </c>
      <c r="W26" s="4">
        <f>SUMIFS(Table1[[Hours/Day]:[Hours/Day]],Table1[[Resource Name]:[Resource Name]],'Resource Summary'!$B26,Table1[[Start Date]:[Start Date]],"&lt;="&amp;'Resource Summary'!W$6,Table1[[End Date]:[End Date]],"&gt;="&amp;'Resource Summary'!W$6,Table1[[Project Name]:[Project Name]],rngProject)</f>
        <v>1</v>
      </c>
      <c r="X26" s="4">
        <f>SUMIFS(Table1[[Hours/Day]:[Hours/Day]],Table1[[Resource Name]:[Resource Name]],'Resource Summary'!$B26,Table1[[Start Date]:[Start Date]],"&lt;="&amp;'Resource Summary'!X$6,Table1[[End Date]:[End Date]],"&gt;="&amp;'Resource Summary'!X$6,Table1[[Project Name]:[Project Name]],rngProject)</f>
        <v>1</v>
      </c>
      <c r="Y26" s="4">
        <f>SUMIFS(Table1[[Hours/Day]:[Hours/Day]],Table1[[Resource Name]:[Resource Name]],'Resource Summary'!$B26,Table1[[Start Date]:[Start Date]],"&lt;="&amp;'Resource Summary'!Y$6,Table1[[End Date]:[End Date]],"&gt;="&amp;'Resource Summary'!Y$6,Table1[[Project Name]:[Project Name]],rngProject)</f>
        <v>1</v>
      </c>
      <c r="Z26" s="4">
        <f>SUMIFS(Table1[[Hours/Day]:[Hours/Day]],Table1[[Resource Name]:[Resource Name]],'Resource Summary'!$B26,Table1[[Start Date]:[Start Date]],"&lt;="&amp;'Resource Summary'!Z$6,Table1[[End Date]:[End Date]],"&gt;="&amp;'Resource Summary'!Z$6,Table1[[Project Name]:[Project Name]],rngProject)</f>
        <v>2</v>
      </c>
      <c r="AA26" s="4">
        <f>SUMIFS(Table1[[Hours/Day]:[Hours/Day]],Table1[[Resource Name]:[Resource Name]],'Resource Summary'!$B26,Table1[[Start Date]:[Start Date]],"&lt;="&amp;'Resource Summary'!AA$6,Table1[[End Date]:[End Date]],"&gt;="&amp;'Resource Summary'!AA$6,Table1[[Project Name]:[Project Name]],rngProject)</f>
        <v>2</v>
      </c>
      <c r="AB26" s="4">
        <f>SUMIFS(Table1[[Hours/Day]:[Hours/Day]],Table1[[Resource Name]:[Resource Name]],'Resource Summary'!$B26,Table1[[Start Date]:[Start Date]],"&lt;="&amp;'Resource Summary'!AB$6,Table1[[End Date]:[End Date]],"&gt;="&amp;'Resource Summary'!AB$6,Table1[[Project Name]:[Project Name]],rngProject)</f>
        <v>1</v>
      </c>
      <c r="AC26" s="4">
        <f>SUMIFS(Table1[[Hours/Day]:[Hours/Day]],Table1[[Resource Name]:[Resource Name]],'Resource Summary'!$B26,Table1[[Start Date]:[Start Date]],"&lt;="&amp;'Resource Summary'!AC$6,Table1[[End Date]:[End Date]],"&gt;="&amp;'Resource Summary'!AC$6,Table1[[Project Name]:[Project Name]],rngProject)</f>
        <v>1</v>
      </c>
      <c r="AD26" s="4">
        <f>SUMIFS(Table1[[Hours/Day]:[Hours/Day]],Table1[[Resource Name]:[Resource Name]],'Resource Summary'!$B26,Table1[[Start Date]:[Start Date]],"&lt;="&amp;'Resource Summary'!AD$6,Table1[[End Date]:[End Date]],"&gt;="&amp;'Resource Summary'!AD$6,Table1[[Project Name]:[Project Name]],rngProject)</f>
        <v>0</v>
      </c>
      <c r="AE26" s="4">
        <f>SUMIFS(Table1[[Hours/Day]:[Hours/Day]],Table1[[Resource Name]:[Resource Name]],'Resource Summary'!$B26,Table1[[Start Date]:[Start Date]],"&lt;="&amp;'Resource Summary'!AE$6,Table1[[End Date]:[End Date]],"&gt;="&amp;'Resource Summary'!AE$6,Table1[[Project Name]:[Project Name]],rngProject)</f>
        <v>0</v>
      </c>
      <c r="AF26" s="4">
        <f>SUMIFS(Table1[[Hours/Day]:[Hours/Day]],Table1[[Resource Name]:[Resource Name]],'Resource Summary'!$B26,Table1[[Start Date]:[Start Date]],"&lt;="&amp;'Resource Summary'!AF$6,Table1[[End Date]:[End Date]],"&gt;="&amp;'Resource Summary'!AF$6,Table1[[Project Name]:[Project Name]],rngProject)</f>
        <v>2</v>
      </c>
      <c r="AG26" s="4">
        <f>SUMIFS(Table1[[Hours/Day]:[Hours/Day]],Table1[[Resource Name]:[Resource Name]],'Resource Summary'!$B26,Table1[[Start Date]:[Start Date]],"&lt;="&amp;'Resource Summary'!AG$6,Table1[[End Date]:[End Date]],"&gt;="&amp;'Resource Summary'!AG$6,Table1[[Project Name]:[Project Name]],rngProject)</f>
        <v>2</v>
      </c>
      <c r="AH26" s="4">
        <f>SUMIFS(Table1[[Hours/Day]:[Hours/Day]],Table1[[Resource Name]:[Resource Name]],'Resource Summary'!$B26,Table1[[Start Date]:[Start Date]],"&lt;="&amp;'Resource Summary'!AH$6,Table1[[End Date]:[End Date]],"&gt;="&amp;'Resource Summary'!AH$6,Table1[[Project Name]:[Project Name]],rngProject)</f>
        <v>2</v>
      </c>
      <c r="AI26" s="11"/>
    </row>
    <row r="27" spans="2:35" ht="24" customHeight="1" x14ac:dyDescent="0.25">
      <c r="B27" s="39" t="s">
        <v>27</v>
      </c>
      <c r="C27" s="15">
        <f t="shared" si="2"/>
        <v>29</v>
      </c>
      <c r="D27" s="4">
        <f>SUMIFS(Table1[[Hours/Day]:[Hours/Day]],Table1[[Resource Name]:[Resource Name]],'Resource Summary'!$B27,Table1[[Start Date]:[Start Date]],"&lt;="&amp;'Resource Summary'!D$6,Table1[[End Date]:[End Date]],"&gt;="&amp;'Resource Summary'!D$6,Table1[[Project Name]:[Project Name]],rngProject)</f>
        <v>0</v>
      </c>
      <c r="E27" s="4">
        <f>SUMIFS(Table1[[Hours/Day]:[Hours/Day]],Table1[[Resource Name]:[Resource Name]],'Resource Summary'!$B27,Table1[[Start Date]:[Start Date]],"&lt;="&amp;'Resource Summary'!E$6,Table1[[End Date]:[End Date]],"&gt;="&amp;'Resource Summary'!E$6,Table1[[Project Name]:[Project Name]],rngProject)</f>
        <v>0</v>
      </c>
      <c r="F27" s="4">
        <f>SUMIFS(Table1[[Hours/Day]:[Hours/Day]],Table1[[Resource Name]:[Resource Name]],'Resource Summary'!$B27,Table1[[Start Date]:[Start Date]],"&lt;="&amp;'Resource Summary'!F$6,Table1[[End Date]:[End Date]],"&gt;="&amp;'Resource Summary'!F$6,Table1[[Project Name]:[Project Name]],rngProject)</f>
        <v>0</v>
      </c>
      <c r="G27" s="4">
        <f>SUMIFS(Table1[[Hours/Day]:[Hours/Day]],Table1[[Resource Name]:[Resource Name]],'Resource Summary'!$B27,Table1[[Start Date]:[Start Date]],"&lt;="&amp;'Resource Summary'!G$6,Table1[[End Date]:[End Date]],"&gt;="&amp;'Resource Summary'!G$6,Table1[[Project Name]:[Project Name]],rngProject)</f>
        <v>0</v>
      </c>
      <c r="H27" s="4">
        <f>SUMIFS(Table1[[Hours/Day]:[Hours/Day]],Table1[[Resource Name]:[Resource Name]],'Resource Summary'!$B27,Table1[[Start Date]:[Start Date]],"&lt;="&amp;'Resource Summary'!H$6,Table1[[End Date]:[End Date]],"&gt;="&amp;'Resource Summary'!H$6,Table1[[Project Name]:[Project Name]],rngProject)</f>
        <v>2</v>
      </c>
      <c r="I27" s="4">
        <f>SUMIFS(Table1[[Hours/Day]:[Hours/Day]],Table1[[Resource Name]:[Resource Name]],'Resource Summary'!$B27,Table1[[Start Date]:[Start Date]],"&lt;="&amp;'Resource Summary'!I$6,Table1[[End Date]:[End Date]],"&gt;="&amp;'Resource Summary'!I$6,Table1[[Project Name]:[Project Name]],rngProject)</f>
        <v>2</v>
      </c>
      <c r="J27" s="4">
        <f>SUMIFS(Table1[[Hours/Day]:[Hours/Day]],Table1[[Resource Name]:[Resource Name]],'Resource Summary'!$B27,Table1[[Start Date]:[Start Date]],"&lt;="&amp;'Resource Summary'!J$6,Table1[[End Date]:[End Date]],"&gt;="&amp;'Resource Summary'!J$6,Table1[[Project Name]:[Project Name]],rngProject)</f>
        <v>2</v>
      </c>
      <c r="K27" s="4">
        <f>SUMIFS(Table1[[Hours/Day]:[Hours/Day]],Table1[[Resource Name]:[Resource Name]],'Resource Summary'!$B27,Table1[[Start Date]:[Start Date]],"&lt;="&amp;'Resource Summary'!K$6,Table1[[End Date]:[End Date]],"&gt;="&amp;'Resource Summary'!K$6,Table1[[Project Name]:[Project Name]],rngProject)</f>
        <v>2</v>
      </c>
      <c r="L27" s="4">
        <f>SUMIFS(Table1[[Hours/Day]:[Hours/Day]],Table1[[Resource Name]:[Resource Name]],'Resource Summary'!$B27,Table1[[Start Date]:[Start Date]],"&lt;="&amp;'Resource Summary'!L$6,Table1[[End Date]:[End Date]],"&gt;="&amp;'Resource Summary'!L$6,Table1[[Project Name]:[Project Name]],rngProject)</f>
        <v>2</v>
      </c>
      <c r="M27" s="4">
        <f>SUMIFS(Table1[[Hours/Day]:[Hours/Day]],Table1[[Resource Name]:[Resource Name]],'Resource Summary'!$B27,Table1[[Start Date]:[Start Date]],"&lt;="&amp;'Resource Summary'!M$6,Table1[[End Date]:[End Date]],"&gt;="&amp;'Resource Summary'!M$6,Table1[[Project Name]:[Project Name]],rngProject)</f>
        <v>2</v>
      </c>
      <c r="N27" s="4">
        <f>SUMIFS(Table1[[Hours/Day]:[Hours/Day]],Table1[[Resource Name]:[Resource Name]],'Resource Summary'!$B27,Table1[[Start Date]:[Start Date]],"&lt;="&amp;'Resource Summary'!N$6,Table1[[End Date]:[End Date]],"&gt;="&amp;'Resource Summary'!N$6,Table1[[Project Name]:[Project Name]],rngProject)</f>
        <v>1</v>
      </c>
      <c r="O27" s="4">
        <f>SUMIFS(Table1[[Hours/Day]:[Hours/Day]],Table1[[Resource Name]:[Resource Name]],'Resource Summary'!$B27,Table1[[Start Date]:[Start Date]],"&lt;="&amp;'Resource Summary'!O$6,Table1[[End Date]:[End Date]],"&gt;="&amp;'Resource Summary'!O$6,Table1[[Project Name]:[Project Name]],rngProject)</f>
        <v>1</v>
      </c>
      <c r="P27" s="4">
        <f>SUMIFS(Table1[[Hours/Day]:[Hours/Day]],Table1[[Resource Name]:[Resource Name]],'Resource Summary'!$B27,Table1[[Start Date]:[Start Date]],"&lt;="&amp;'Resource Summary'!P$6,Table1[[End Date]:[End Date]],"&gt;="&amp;'Resource Summary'!P$6,Table1[[Project Name]:[Project Name]],rngProject)</f>
        <v>1</v>
      </c>
      <c r="Q27" s="4">
        <f>SUMIFS(Table1[[Hours/Day]:[Hours/Day]],Table1[[Resource Name]:[Resource Name]],'Resource Summary'!$B27,Table1[[Start Date]:[Start Date]],"&lt;="&amp;'Resource Summary'!Q$6,Table1[[End Date]:[End Date]],"&gt;="&amp;'Resource Summary'!Q$6,Table1[[Project Name]:[Project Name]],rngProject)</f>
        <v>1</v>
      </c>
      <c r="R27" s="4">
        <f>SUMIFS(Table1[[Hours/Day]:[Hours/Day]],Table1[[Resource Name]:[Resource Name]],'Resource Summary'!$B27,Table1[[Start Date]:[Start Date]],"&lt;="&amp;'Resource Summary'!R$6,Table1[[End Date]:[End Date]],"&gt;="&amp;'Resource Summary'!R$6,Table1[[Project Name]:[Project Name]],rngProject)</f>
        <v>1</v>
      </c>
      <c r="S27" s="4">
        <f>SUMIFS(Table1[[Hours/Day]:[Hours/Day]],Table1[[Resource Name]:[Resource Name]],'Resource Summary'!$B27,Table1[[Start Date]:[Start Date]],"&lt;="&amp;'Resource Summary'!S$6,Table1[[End Date]:[End Date]],"&gt;="&amp;'Resource Summary'!S$6,Table1[[Project Name]:[Project Name]],rngProject)</f>
        <v>1</v>
      </c>
      <c r="T27" s="4">
        <f>SUMIFS(Table1[[Hours/Day]:[Hours/Day]],Table1[[Resource Name]:[Resource Name]],'Resource Summary'!$B27,Table1[[Start Date]:[Start Date]],"&lt;="&amp;'Resource Summary'!T$6,Table1[[End Date]:[End Date]],"&gt;="&amp;'Resource Summary'!T$6,Table1[[Project Name]:[Project Name]],rngProject)</f>
        <v>2</v>
      </c>
      <c r="U27" s="4">
        <f>SUMIFS(Table1[[Hours/Day]:[Hours/Day]],Table1[[Resource Name]:[Resource Name]],'Resource Summary'!$B27,Table1[[Start Date]:[Start Date]],"&lt;="&amp;'Resource Summary'!U$6,Table1[[End Date]:[End Date]],"&gt;="&amp;'Resource Summary'!U$6,Table1[[Project Name]:[Project Name]],rngProject)</f>
        <v>1</v>
      </c>
      <c r="V27" s="4">
        <f>SUMIFS(Table1[[Hours/Day]:[Hours/Day]],Table1[[Resource Name]:[Resource Name]],'Resource Summary'!$B27,Table1[[Start Date]:[Start Date]],"&lt;="&amp;'Resource Summary'!V$6,Table1[[End Date]:[End Date]],"&gt;="&amp;'Resource Summary'!V$6,Table1[[Project Name]:[Project Name]],rngProject)</f>
        <v>1</v>
      </c>
      <c r="W27" s="4">
        <f>SUMIFS(Table1[[Hours/Day]:[Hours/Day]],Table1[[Resource Name]:[Resource Name]],'Resource Summary'!$B27,Table1[[Start Date]:[Start Date]],"&lt;="&amp;'Resource Summary'!W$6,Table1[[End Date]:[End Date]],"&gt;="&amp;'Resource Summary'!W$6,Table1[[Project Name]:[Project Name]],rngProject)</f>
        <v>1</v>
      </c>
      <c r="X27" s="4">
        <f>SUMIFS(Table1[[Hours/Day]:[Hours/Day]],Table1[[Resource Name]:[Resource Name]],'Resource Summary'!$B27,Table1[[Start Date]:[Start Date]],"&lt;="&amp;'Resource Summary'!X$6,Table1[[End Date]:[End Date]],"&gt;="&amp;'Resource Summary'!X$6,Table1[[Project Name]:[Project Name]],rngProject)</f>
        <v>1</v>
      </c>
      <c r="Y27" s="4">
        <f>SUMIFS(Table1[[Hours/Day]:[Hours/Day]],Table1[[Resource Name]:[Resource Name]],'Resource Summary'!$B27,Table1[[Start Date]:[Start Date]],"&lt;="&amp;'Resource Summary'!Y$6,Table1[[End Date]:[End Date]],"&gt;="&amp;'Resource Summary'!Y$6,Table1[[Project Name]:[Project Name]],rngProject)</f>
        <v>0</v>
      </c>
      <c r="Z27" s="4">
        <f>SUMIFS(Table1[[Hours/Day]:[Hours/Day]],Table1[[Resource Name]:[Resource Name]],'Resource Summary'!$B27,Table1[[Start Date]:[Start Date]],"&lt;="&amp;'Resource Summary'!Z$6,Table1[[End Date]:[End Date]],"&gt;="&amp;'Resource Summary'!Z$6,Table1[[Project Name]:[Project Name]],rngProject)</f>
        <v>1</v>
      </c>
      <c r="AA27" s="4">
        <f>SUMIFS(Table1[[Hours/Day]:[Hours/Day]],Table1[[Resource Name]:[Resource Name]],'Resource Summary'!$B27,Table1[[Start Date]:[Start Date]],"&lt;="&amp;'Resource Summary'!AA$6,Table1[[End Date]:[End Date]],"&gt;="&amp;'Resource Summary'!AA$6,Table1[[Project Name]:[Project Name]],rngProject)</f>
        <v>1</v>
      </c>
      <c r="AB27" s="4">
        <f>SUMIFS(Table1[[Hours/Day]:[Hours/Day]],Table1[[Resource Name]:[Resource Name]],'Resource Summary'!$B27,Table1[[Start Date]:[Start Date]],"&lt;="&amp;'Resource Summary'!AB$6,Table1[[End Date]:[End Date]],"&gt;="&amp;'Resource Summary'!AB$6,Table1[[Project Name]:[Project Name]],rngProject)</f>
        <v>1</v>
      </c>
      <c r="AC27" s="4">
        <f>SUMIFS(Table1[[Hours/Day]:[Hours/Day]],Table1[[Resource Name]:[Resource Name]],'Resource Summary'!$B27,Table1[[Start Date]:[Start Date]],"&lt;="&amp;'Resource Summary'!AC$6,Table1[[End Date]:[End Date]],"&gt;="&amp;'Resource Summary'!AC$6,Table1[[Project Name]:[Project Name]],rngProject)</f>
        <v>1</v>
      </c>
      <c r="AD27" s="4">
        <f>SUMIFS(Table1[[Hours/Day]:[Hours/Day]],Table1[[Resource Name]:[Resource Name]],'Resource Summary'!$B27,Table1[[Start Date]:[Start Date]],"&lt;="&amp;'Resource Summary'!AD$6,Table1[[End Date]:[End Date]],"&gt;="&amp;'Resource Summary'!AD$6,Table1[[Project Name]:[Project Name]],rngProject)</f>
        <v>1</v>
      </c>
      <c r="AE27" s="4">
        <f>SUMIFS(Table1[[Hours/Day]:[Hours/Day]],Table1[[Resource Name]:[Resource Name]],'Resource Summary'!$B27,Table1[[Start Date]:[Start Date]],"&lt;="&amp;'Resource Summary'!AE$6,Table1[[End Date]:[End Date]],"&gt;="&amp;'Resource Summary'!AE$6,Table1[[Project Name]:[Project Name]],rngProject)</f>
        <v>0</v>
      </c>
      <c r="AF27" s="4">
        <f>SUMIFS(Table1[[Hours/Day]:[Hours/Day]],Table1[[Resource Name]:[Resource Name]],'Resource Summary'!$B27,Table1[[Start Date]:[Start Date]],"&lt;="&amp;'Resource Summary'!AF$6,Table1[[End Date]:[End Date]],"&gt;="&amp;'Resource Summary'!AF$6,Table1[[Project Name]:[Project Name]],rngProject)</f>
        <v>0</v>
      </c>
      <c r="AG27" s="4">
        <f>SUMIFS(Table1[[Hours/Day]:[Hours/Day]],Table1[[Resource Name]:[Resource Name]],'Resource Summary'!$B27,Table1[[Start Date]:[Start Date]],"&lt;="&amp;'Resource Summary'!AG$6,Table1[[End Date]:[End Date]],"&gt;="&amp;'Resource Summary'!AG$6,Table1[[Project Name]:[Project Name]],rngProject)</f>
        <v>0</v>
      </c>
      <c r="AH27" s="4">
        <f>SUMIFS(Table1[[Hours/Day]:[Hours/Day]],Table1[[Resource Name]:[Resource Name]],'Resource Summary'!$B27,Table1[[Start Date]:[Start Date]],"&lt;="&amp;'Resource Summary'!AH$6,Table1[[End Date]:[End Date]],"&gt;="&amp;'Resource Summary'!AH$6,Table1[[Project Name]:[Project Name]],rngProject)</f>
        <v>0</v>
      </c>
      <c r="AI27" s="11"/>
    </row>
    <row r="28" spans="2:35" ht="24" customHeight="1" x14ac:dyDescent="0.25">
      <c r="B28" s="39" t="s">
        <v>28</v>
      </c>
      <c r="C28" s="15">
        <f t="shared" si="2"/>
        <v>14</v>
      </c>
      <c r="D28" s="4">
        <f>SUMIFS(Table1[[Hours/Day]:[Hours/Day]],Table1[[Resource Name]:[Resource Name]],'Resource Summary'!$B28,Table1[[Start Date]:[Start Date]],"&lt;="&amp;'Resource Summary'!D$6,Table1[[End Date]:[End Date]],"&gt;="&amp;'Resource Summary'!D$6,Table1[[Project Name]:[Project Name]],rngProject)</f>
        <v>0</v>
      </c>
      <c r="E28" s="4">
        <f>SUMIFS(Table1[[Hours/Day]:[Hours/Day]],Table1[[Resource Name]:[Resource Name]],'Resource Summary'!$B28,Table1[[Start Date]:[Start Date]],"&lt;="&amp;'Resource Summary'!E$6,Table1[[End Date]:[End Date]],"&gt;="&amp;'Resource Summary'!E$6,Table1[[Project Name]:[Project Name]],rngProject)</f>
        <v>0</v>
      </c>
      <c r="F28" s="4">
        <f>SUMIFS(Table1[[Hours/Day]:[Hours/Day]],Table1[[Resource Name]:[Resource Name]],'Resource Summary'!$B28,Table1[[Start Date]:[Start Date]],"&lt;="&amp;'Resource Summary'!F$6,Table1[[End Date]:[End Date]],"&gt;="&amp;'Resource Summary'!F$6,Table1[[Project Name]:[Project Name]],rngProject)</f>
        <v>0</v>
      </c>
      <c r="G28" s="4">
        <f>SUMIFS(Table1[[Hours/Day]:[Hours/Day]],Table1[[Resource Name]:[Resource Name]],'Resource Summary'!$B28,Table1[[Start Date]:[Start Date]],"&lt;="&amp;'Resource Summary'!G$6,Table1[[End Date]:[End Date]],"&gt;="&amp;'Resource Summary'!G$6,Table1[[Project Name]:[Project Name]],rngProject)</f>
        <v>0</v>
      </c>
      <c r="H28" s="4">
        <f>SUMIFS(Table1[[Hours/Day]:[Hours/Day]],Table1[[Resource Name]:[Resource Name]],'Resource Summary'!$B28,Table1[[Start Date]:[Start Date]],"&lt;="&amp;'Resource Summary'!H$6,Table1[[End Date]:[End Date]],"&gt;="&amp;'Resource Summary'!H$6,Table1[[Project Name]:[Project Name]],rngProject)</f>
        <v>1</v>
      </c>
      <c r="I28" s="4">
        <f>SUMIFS(Table1[[Hours/Day]:[Hours/Day]],Table1[[Resource Name]:[Resource Name]],'Resource Summary'!$B28,Table1[[Start Date]:[Start Date]],"&lt;="&amp;'Resource Summary'!I$6,Table1[[End Date]:[End Date]],"&gt;="&amp;'Resource Summary'!I$6,Table1[[Project Name]:[Project Name]],rngProject)</f>
        <v>1</v>
      </c>
      <c r="J28" s="4">
        <f>SUMIFS(Table1[[Hours/Day]:[Hours/Day]],Table1[[Resource Name]:[Resource Name]],'Resource Summary'!$B28,Table1[[Start Date]:[Start Date]],"&lt;="&amp;'Resource Summary'!J$6,Table1[[End Date]:[End Date]],"&gt;="&amp;'Resource Summary'!J$6,Table1[[Project Name]:[Project Name]],rngProject)</f>
        <v>1</v>
      </c>
      <c r="K28" s="4">
        <f>SUMIFS(Table1[[Hours/Day]:[Hours/Day]],Table1[[Resource Name]:[Resource Name]],'Resource Summary'!$B28,Table1[[Start Date]:[Start Date]],"&lt;="&amp;'Resource Summary'!K$6,Table1[[End Date]:[End Date]],"&gt;="&amp;'Resource Summary'!K$6,Table1[[Project Name]:[Project Name]],rngProject)</f>
        <v>1</v>
      </c>
      <c r="L28" s="4">
        <f>SUMIFS(Table1[[Hours/Day]:[Hours/Day]],Table1[[Resource Name]:[Resource Name]],'Resource Summary'!$B28,Table1[[Start Date]:[Start Date]],"&lt;="&amp;'Resource Summary'!L$6,Table1[[End Date]:[End Date]],"&gt;="&amp;'Resource Summary'!L$6,Table1[[Project Name]:[Project Name]],rngProject)</f>
        <v>0</v>
      </c>
      <c r="M28" s="4">
        <f>SUMIFS(Table1[[Hours/Day]:[Hours/Day]],Table1[[Resource Name]:[Resource Name]],'Resource Summary'!$B28,Table1[[Start Date]:[Start Date]],"&lt;="&amp;'Resource Summary'!M$6,Table1[[End Date]:[End Date]],"&gt;="&amp;'Resource Summary'!M$6,Table1[[Project Name]:[Project Name]],rngProject)</f>
        <v>0</v>
      </c>
      <c r="N28" s="4">
        <f>SUMIFS(Table1[[Hours/Day]:[Hours/Day]],Table1[[Resource Name]:[Resource Name]],'Resource Summary'!$B28,Table1[[Start Date]:[Start Date]],"&lt;="&amp;'Resource Summary'!N$6,Table1[[End Date]:[End Date]],"&gt;="&amp;'Resource Summary'!N$6,Table1[[Project Name]:[Project Name]],rngProject)</f>
        <v>0</v>
      </c>
      <c r="O28" s="4">
        <f>SUMIFS(Table1[[Hours/Day]:[Hours/Day]],Table1[[Resource Name]:[Resource Name]],'Resource Summary'!$B28,Table1[[Start Date]:[Start Date]],"&lt;="&amp;'Resource Summary'!O$6,Table1[[End Date]:[End Date]],"&gt;="&amp;'Resource Summary'!O$6,Table1[[Project Name]:[Project Name]],rngProject)</f>
        <v>0</v>
      </c>
      <c r="P28" s="4">
        <f>SUMIFS(Table1[[Hours/Day]:[Hours/Day]],Table1[[Resource Name]:[Resource Name]],'Resource Summary'!$B28,Table1[[Start Date]:[Start Date]],"&lt;="&amp;'Resource Summary'!P$6,Table1[[End Date]:[End Date]],"&gt;="&amp;'Resource Summary'!P$6,Table1[[Project Name]:[Project Name]],rngProject)</f>
        <v>0</v>
      </c>
      <c r="Q28" s="4">
        <f>SUMIFS(Table1[[Hours/Day]:[Hours/Day]],Table1[[Resource Name]:[Resource Name]],'Resource Summary'!$B28,Table1[[Start Date]:[Start Date]],"&lt;="&amp;'Resource Summary'!Q$6,Table1[[End Date]:[End Date]],"&gt;="&amp;'Resource Summary'!Q$6,Table1[[Project Name]:[Project Name]],rngProject)</f>
        <v>0</v>
      </c>
      <c r="R28" s="4">
        <f>SUMIFS(Table1[[Hours/Day]:[Hours/Day]],Table1[[Resource Name]:[Resource Name]],'Resource Summary'!$B28,Table1[[Start Date]:[Start Date]],"&lt;="&amp;'Resource Summary'!R$6,Table1[[End Date]:[End Date]],"&gt;="&amp;'Resource Summary'!R$6,Table1[[Project Name]:[Project Name]],rngProject)</f>
        <v>0</v>
      </c>
      <c r="S28" s="4">
        <f>SUMIFS(Table1[[Hours/Day]:[Hours/Day]],Table1[[Resource Name]:[Resource Name]],'Resource Summary'!$B28,Table1[[Start Date]:[Start Date]],"&lt;="&amp;'Resource Summary'!S$6,Table1[[End Date]:[End Date]],"&gt;="&amp;'Resource Summary'!S$6,Table1[[Project Name]:[Project Name]],rngProject)</f>
        <v>0</v>
      </c>
      <c r="T28" s="4">
        <f>SUMIFS(Table1[[Hours/Day]:[Hours/Day]],Table1[[Resource Name]:[Resource Name]],'Resource Summary'!$B28,Table1[[Start Date]:[Start Date]],"&lt;="&amp;'Resource Summary'!T$6,Table1[[End Date]:[End Date]],"&gt;="&amp;'Resource Summary'!T$6,Table1[[Project Name]:[Project Name]],rngProject)</f>
        <v>0</v>
      </c>
      <c r="U28" s="4">
        <f>SUMIFS(Table1[[Hours/Day]:[Hours/Day]],Table1[[Resource Name]:[Resource Name]],'Resource Summary'!$B28,Table1[[Start Date]:[Start Date]],"&lt;="&amp;'Resource Summary'!U$6,Table1[[End Date]:[End Date]],"&gt;="&amp;'Resource Summary'!U$6,Table1[[Project Name]:[Project Name]],rngProject)</f>
        <v>0</v>
      </c>
      <c r="V28" s="4">
        <f>SUMIFS(Table1[[Hours/Day]:[Hours/Day]],Table1[[Resource Name]:[Resource Name]],'Resource Summary'!$B28,Table1[[Start Date]:[Start Date]],"&lt;="&amp;'Resource Summary'!V$6,Table1[[End Date]:[End Date]],"&gt;="&amp;'Resource Summary'!V$6,Table1[[Project Name]:[Project Name]],rngProject)</f>
        <v>0</v>
      </c>
      <c r="W28" s="4">
        <f>SUMIFS(Table1[[Hours/Day]:[Hours/Day]],Table1[[Resource Name]:[Resource Name]],'Resource Summary'!$B28,Table1[[Start Date]:[Start Date]],"&lt;="&amp;'Resource Summary'!W$6,Table1[[End Date]:[End Date]],"&gt;="&amp;'Resource Summary'!W$6,Table1[[Project Name]:[Project Name]],rngProject)</f>
        <v>0</v>
      </c>
      <c r="X28" s="4">
        <f>SUMIFS(Table1[[Hours/Day]:[Hours/Day]],Table1[[Resource Name]:[Resource Name]],'Resource Summary'!$B28,Table1[[Start Date]:[Start Date]],"&lt;="&amp;'Resource Summary'!X$6,Table1[[End Date]:[End Date]],"&gt;="&amp;'Resource Summary'!X$6,Table1[[Project Name]:[Project Name]],rngProject)</f>
        <v>0</v>
      </c>
      <c r="Y28" s="4">
        <f>SUMIFS(Table1[[Hours/Day]:[Hours/Day]],Table1[[Resource Name]:[Resource Name]],'Resource Summary'!$B28,Table1[[Start Date]:[Start Date]],"&lt;="&amp;'Resource Summary'!Y$6,Table1[[End Date]:[End Date]],"&gt;="&amp;'Resource Summary'!Y$6,Table1[[Project Name]:[Project Name]],rngProject)</f>
        <v>0</v>
      </c>
      <c r="Z28" s="4">
        <f>SUMIFS(Table1[[Hours/Day]:[Hours/Day]],Table1[[Resource Name]:[Resource Name]],'Resource Summary'!$B28,Table1[[Start Date]:[Start Date]],"&lt;="&amp;'Resource Summary'!Z$6,Table1[[End Date]:[End Date]],"&gt;="&amp;'Resource Summary'!Z$6,Table1[[Project Name]:[Project Name]],rngProject)</f>
        <v>1</v>
      </c>
      <c r="AA28" s="4">
        <f>SUMIFS(Table1[[Hours/Day]:[Hours/Day]],Table1[[Resource Name]:[Resource Name]],'Resource Summary'!$B28,Table1[[Start Date]:[Start Date]],"&lt;="&amp;'Resource Summary'!AA$6,Table1[[End Date]:[End Date]],"&gt;="&amp;'Resource Summary'!AA$6,Table1[[Project Name]:[Project Name]],rngProject)</f>
        <v>1</v>
      </c>
      <c r="AB28" s="4">
        <f>SUMIFS(Table1[[Hours/Day]:[Hours/Day]],Table1[[Resource Name]:[Resource Name]],'Resource Summary'!$B28,Table1[[Start Date]:[Start Date]],"&lt;="&amp;'Resource Summary'!AB$6,Table1[[End Date]:[End Date]],"&gt;="&amp;'Resource Summary'!AB$6,Table1[[Project Name]:[Project Name]],rngProject)</f>
        <v>1</v>
      </c>
      <c r="AC28" s="4">
        <f>SUMIFS(Table1[[Hours/Day]:[Hours/Day]],Table1[[Resource Name]:[Resource Name]],'Resource Summary'!$B28,Table1[[Start Date]:[Start Date]],"&lt;="&amp;'Resource Summary'!AC$6,Table1[[End Date]:[End Date]],"&gt;="&amp;'Resource Summary'!AC$6,Table1[[Project Name]:[Project Name]],rngProject)</f>
        <v>1</v>
      </c>
      <c r="AD28" s="4">
        <f>SUMIFS(Table1[[Hours/Day]:[Hours/Day]],Table1[[Resource Name]:[Resource Name]],'Resource Summary'!$B28,Table1[[Start Date]:[Start Date]],"&lt;="&amp;'Resource Summary'!AD$6,Table1[[End Date]:[End Date]],"&gt;="&amp;'Resource Summary'!AD$6,Table1[[Project Name]:[Project Name]],rngProject)</f>
        <v>0</v>
      </c>
      <c r="AE28" s="4">
        <f>SUMIFS(Table1[[Hours/Day]:[Hours/Day]],Table1[[Resource Name]:[Resource Name]],'Resource Summary'!$B28,Table1[[Start Date]:[Start Date]],"&lt;="&amp;'Resource Summary'!AE$6,Table1[[End Date]:[End Date]],"&gt;="&amp;'Resource Summary'!AE$6,Table1[[Project Name]:[Project Name]],rngProject)</f>
        <v>0</v>
      </c>
      <c r="AF28" s="4">
        <f>SUMIFS(Table1[[Hours/Day]:[Hours/Day]],Table1[[Resource Name]:[Resource Name]],'Resource Summary'!$B28,Table1[[Start Date]:[Start Date]],"&lt;="&amp;'Resource Summary'!AF$6,Table1[[End Date]:[End Date]],"&gt;="&amp;'Resource Summary'!AF$6,Table1[[Project Name]:[Project Name]],rngProject)</f>
        <v>2</v>
      </c>
      <c r="AG28" s="4">
        <f>SUMIFS(Table1[[Hours/Day]:[Hours/Day]],Table1[[Resource Name]:[Resource Name]],'Resource Summary'!$B28,Table1[[Start Date]:[Start Date]],"&lt;="&amp;'Resource Summary'!AG$6,Table1[[End Date]:[End Date]],"&gt;="&amp;'Resource Summary'!AG$6,Table1[[Project Name]:[Project Name]],rngProject)</f>
        <v>2</v>
      </c>
      <c r="AH28" s="4">
        <f>SUMIFS(Table1[[Hours/Day]:[Hours/Day]],Table1[[Resource Name]:[Resource Name]],'Resource Summary'!$B28,Table1[[Start Date]:[Start Date]],"&lt;="&amp;'Resource Summary'!AH$6,Table1[[End Date]:[End Date]],"&gt;="&amp;'Resource Summary'!AH$6,Table1[[Project Name]:[Project Name]],rngProject)</f>
        <v>2</v>
      </c>
      <c r="AI28" s="11"/>
    </row>
    <row r="29" spans="2:35" ht="24" customHeight="1" x14ac:dyDescent="0.25">
      <c r="B29" s="39" t="s">
        <v>29</v>
      </c>
      <c r="C29" s="15">
        <f t="shared" si="2"/>
        <v>30</v>
      </c>
      <c r="D29" s="4">
        <f>SUMIFS(Table1[[Hours/Day]:[Hours/Day]],Table1[[Resource Name]:[Resource Name]],'Resource Summary'!$B29,Table1[[Start Date]:[Start Date]],"&lt;="&amp;'Resource Summary'!D$6,Table1[[End Date]:[End Date]],"&gt;="&amp;'Resource Summary'!D$6,Table1[[Project Name]:[Project Name]],rngProject)</f>
        <v>0</v>
      </c>
      <c r="E29" s="4">
        <f>SUMIFS(Table1[[Hours/Day]:[Hours/Day]],Table1[[Resource Name]:[Resource Name]],'Resource Summary'!$B29,Table1[[Start Date]:[Start Date]],"&lt;="&amp;'Resource Summary'!E$6,Table1[[End Date]:[End Date]],"&gt;="&amp;'Resource Summary'!E$6,Table1[[Project Name]:[Project Name]],rngProject)</f>
        <v>0</v>
      </c>
      <c r="F29" s="4">
        <f>SUMIFS(Table1[[Hours/Day]:[Hours/Day]],Table1[[Resource Name]:[Resource Name]],'Resource Summary'!$B29,Table1[[Start Date]:[Start Date]],"&lt;="&amp;'Resource Summary'!F$6,Table1[[End Date]:[End Date]],"&gt;="&amp;'Resource Summary'!F$6,Table1[[Project Name]:[Project Name]],rngProject)</f>
        <v>0</v>
      </c>
      <c r="G29" s="4">
        <f>SUMIFS(Table1[[Hours/Day]:[Hours/Day]],Table1[[Resource Name]:[Resource Name]],'Resource Summary'!$B29,Table1[[Start Date]:[Start Date]],"&lt;="&amp;'Resource Summary'!G$6,Table1[[End Date]:[End Date]],"&gt;="&amp;'Resource Summary'!G$6,Table1[[Project Name]:[Project Name]],rngProject)</f>
        <v>0</v>
      </c>
      <c r="H29" s="4">
        <f>SUMIFS(Table1[[Hours/Day]:[Hours/Day]],Table1[[Resource Name]:[Resource Name]],'Resource Summary'!$B29,Table1[[Start Date]:[Start Date]],"&lt;="&amp;'Resource Summary'!H$6,Table1[[End Date]:[End Date]],"&gt;="&amp;'Resource Summary'!H$6,Table1[[Project Name]:[Project Name]],rngProject)</f>
        <v>2</v>
      </c>
      <c r="I29" s="4">
        <f>SUMIFS(Table1[[Hours/Day]:[Hours/Day]],Table1[[Resource Name]:[Resource Name]],'Resource Summary'!$B29,Table1[[Start Date]:[Start Date]],"&lt;="&amp;'Resource Summary'!I$6,Table1[[End Date]:[End Date]],"&gt;="&amp;'Resource Summary'!I$6,Table1[[Project Name]:[Project Name]],rngProject)</f>
        <v>2</v>
      </c>
      <c r="J29" s="4">
        <f>SUMIFS(Table1[[Hours/Day]:[Hours/Day]],Table1[[Resource Name]:[Resource Name]],'Resource Summary'!$B29,Table1[[Start Date]:[Start Date]],"&lt;="&amp;'Resource Summary'!J$6,Table1[[End Date]:[End Date]],"&gt;="&amp;'Resource Summary'!J$6,Table1[[Project Name]:[Project Name]],rngProject)</f>
        <v>2</v>
      </c>
      <c r="K29" s="4">
        <f>SUMIFS(Table1[[Hours/Day]:[Hours/Day]],Table1[[Resource Name]:[Resource Name]],'Resource Summary'!$B29,Table1[[Start Date]:[Start Date]],"&lt;="&amp;'Resource Summary'!K$6,Table1[[End Date]:[End Date]],"&gt;="&amp;'Resource Summary'!K$6,Table1[[Project Name]:[Project Name]],rngProject)</f>
        <v>2</v>
      </c>
      <c r="L29" s="4">
        <f>SUMIFS(Table1[[Hours/Day]:[Hours/Day]],Table1[[Resource Name]:[Resource Name]],'Resource Summary'!$B29,Table1[[Start Date]:[Start Date]],"&lt;="&amp;'Resource Summary'!L$6,Table1[[End Date]:[End Date]],"&gt;="&amp;'Resource Summary'!L$6,Table1[[Project Name]:[Project Name]],rngProject)</f>
        <v>0</v>
      </c>
      <c r="M29" s="4">
        <f>SUMIFS(Table1[[Hours/Day]:[Hours/Day]],Table1[[Resource Name]:[Resource Name]],'Resource Summary'!$B29,Table1[[Start Date]:[Start Date]],"&lt;="&amp;'Resource Summary'!M$6,Table1[[End Date]:[End Date]],"&gt;="&amp;'Resource Summary'!M$6,Table1[[Project Name]:[Project Name]],rngProject)</f>
        <v>0</v>
      </c>
      <c r="N29" s="4">
        <f>SUMIFS(Table1[[Hours/Day]:[Hours/Day]],Table1[[Resource Name]:[Resource Name]],'Resource Summary'!$B29,Table1[[Start Date]:[Start Date]],"&lt;="&amp;'Resource Summary'!N$6,Table1[[End Date]:[End Date]],"&gt;="&amp;'Resource Summary'!N$6,Table1[[Project Name]:[Project Name]],rngProject)</f>
        <v>1</v>
      </c>
      <c r="O29" s="4">
        <f>SUMIFS(Table1[[Hours/Day]:[Hours/Day]],Table1[[Resource Name]:[Resource Name]],'Resource Summary'!$B29,Table1[[Start Date]:[Start Date]],"&lt;="&amp;'Resource Summary'!O$6,Table1[[End Date]:[End Date]],"&gt;="&amp;'Resource Summary'!O$6,Table1[[Project Name]:[Project Name]],rngProject)</f>
        <v>1</v>
      </c>
      <c r="P29" s="4">
        <f>SUMIFS(Table1[[Hours/Day]:[Hours/Day]],Table1[[Resource Name]:[Resource Name]],'Resource Summary'!$B29,Table1[[Start Date]:[Start Date]],"&lt;="&amp;'Resource Summary'!P$6,Table1[[End Date]:[End Date]],"&gt;="&amp;'Resource Summary'!P$6,Table1[[Project Name]:[Project Name]],rngProject)</f>
        <v>1</v>
      </c>
      <c r="Q29" s="4">
        <f>SUMIFS(Table1[[Hours/Day]:[Hours/Day]],Table1[[Resource Name]:[Resource Name]],'Resource Summary'!$B29,Table1[[Start Date]:[Start Date]],"&lt;="&amp;'Resource Summary'!Q$6,Table1[[End Date]:[End Date]],"&gt;="&amp;'Resource Summary'!Q$6,Table1[[Project Name]:[Project Name]],rngProject)</f>
        <v>1</v>
      </c>
      <c r="R29" s="4">
        <f>SUMIFS(Table1[[Hours/Day]:[Hours/Day]],Table1[[Resource Name]:[Resource Name]],'Resource Summary'!$B29,Table1[[Start Date]:[Start Date]],"&lt;="&amp;'Resource Summary'!R$6,Table1[[End Date]:[End Date]],"&gt;="&amp;'Resource Summary'!R$6,Table1[[Project Name]:[Project Name]],rngProject)</f>
        <v>0</v>
      </c>
      <c r="S29" s="4">
        <f>SUMIFS(Table1[[Hours/Day]:[Hours/Day]],Table1[[Resource Name]:[Resource Name]],'Resource Summary'!$B29,Table1[[Start Date]:[Start Date]],"&lt;="&amp;'Resource Summary'!S$6,Table1[[End Date]:[End Date]],"&gt;="&amp;'Resource Summary'!S$6,Table1[[Project Name]:[Project Name]],rngProject)</f>
        <v>0</v>
      </c>
      <c r="T29" s="4">
        <f>SUMIFS(Table1[[Hours/Day]:[Hours/Day]],Table1[[Resource Name]:[Resource Name]],'Resource Summary'!$B29,Table1[[Start Date]:[Start Date]],"&lt;="&amp;'Resource Summary'!T$6,Table1[[End Date]:[End Date]],"&gt;="&amp;'Resource Summary'!T$6,Table1[[Project Name]:[Project Name]],rngProject)</f>
        <v>2</v>
      </c>
      <c r="U29" s="4">
        <f>SUMIFS(Table1[[Hours/Day]:[Hours/Day]],Table1[[Resource Name]:[Resource Name]],'Resource Summary'!$B29,Table1[[Start Date]:[Start Date]],"&lt;="&amp;'Resource Summary'!U$6,Table1[[End Date]:[End Date]],"&gt;="&amp;'Resource Summary'!U$6,Table1[[Project Name]:[Project Name]],rngProject)</f>
        <v>2</v>
      </c>
      <c r="V29" s="4">
        <f>SUMIFS(Table1[[Hours/Day]:[Hours/Day]],Table1[[Resource Name]:[Resource Name]],'Resource Summary'!$B29,Table1[[Start Date]:[Start Date]],"&lt;="&amp;'Resource Summary'!V$6,Table1[[End Date]:[End Date]],"&gt;="&amp;'Resource Summary'!V$6,Table1[[Project Name]:[Project Name]],rngProject)</f>
        <v>2</v>
      </c>
      <c r="W29" s="4">
        <f>SUMIFS(Table1[[Hours/Day]:[Hours/Day]],Table1[[Resource Name]:[Resource Name]],'Resource Summary'!$B29,Table1[[Start Date]:[Start Date]],"&lt;="&amp;'Resource Summary'!W$6,Table1[[End Date]:[End Date]],"&gt;="&amp;'Resource Summary'!W$6,Table1[[Project Name]:[Project Name]],rngProject)</f>
        <v>2</v>
      </c>
      <c r="X29" s="4">
        <f>SUMIFS(Table1[[Hours/Day]:[Hours/Day]],Table1[[Resource Name]:[Resource Name]],'Resource Summary'!$B29,Table1[[Start Date]:[Start Date]],"&lt;="&amp;'Resource Summary'!X$6,Table1[[End Date]:[End Date]],"&gt;="&amp;'Resource Summary'!X$6,Table1[[Project Name]:[Project Name]],rngProject)</f>
        <v>0</v>
      </c>
      <c r="Y29" s="4">
        <f>SUMIFS(Table1[[Hours/Day]:[Hours/Day]],Table1[[Resource Name]:[Resource Name]],'Resource Summary'!$B29,Table1[[Start Date]:[Start Date]],"&lt;="&amp;'Resource Summary'!Y$6,Table1[[End Date]:[End Date]],"&gt;="&amp;'Resource Summary'!Y$6,Table1[[Project Name]:[Project Name]],rngProject)</f>
        <v>0</v>
      </c>
      <c r="Z29" s="4">
        <f>SUMIFS(Table1[[Hours/Day]:[Hours/Day]],Table1[[Resource Name]:[Resource Name]],'Resource Summary'!$B29,Table1[[Start Date]:[Start Date]],"&lt;="&amp;'Resource Summary'!Z$6,Table1[[End Date]:[End Date]],"&gt;="&amp;'Resource Summary'!Z$6,Table1[[Project Name]:[Project Name]],rngProject)</f>
        <v>1</v>
      </c>
      <c r="AA29" s="4">
        <f>SUMIFS(Table1[[Hours/Day]:[Hours/Day]],Table1[[Resource Name]:[Resource Name]],'Resource Summary'!$B29,Table1[[Start Date]:[Start Date]],"&lt;="&amp;'Resource Summary'!AA$6,Table1[[End Date]:[End Date]],"&gt;="&amp;'Resource Summary'!AA$6,Table1[[Project Name]:[Project Name]],rngProject)</f>
        <v>1</v>
      </c>
      <c r="AB29" s="4">
        <f>SUMIFS(Table1[[Hours/Day]:[Hours/Day]],Table1[[Resource Name]:[Resource Name]],'Resource Summary'!$B29,Table1[[Start Date]:[Start Date]],"&lt;="&amp;'Resource Summary'!AB$6,Table1[[End Date]:[End Date]],"&gt;="&amp;'Resource Summary'!AB$6,Table1[[Project Name]:[Project Name]],rngProject)</f>
        <v>1</v>
      </c>
      <c r="AC29" s="4">
        <f>SUMIFS(Table1[[Hours/Day]:[Hours/Day]],Table1[[Resource Name]:[Resource Name]],'Resource Summary'!$B29,Table1[[Start Date]:[Start Date]],"&lt;="&amp;'Resource Summary'!AC$6,Table1[[End Date]:[End Date]],"&gt;="&amp;'Resource Summary'!AC$6,Table1[[Project Name]:[Project Name]],rngProject)</f>
        <v>1</v>
      </c>
      <c r="AD29" s="4">
        <f>SUMIFS(Table1[[Hours/Day]:[Hours/Day]],Table1[[Resource Name]:[Resource Name]],'Resource Summary'!$B29,Table1[[Start Date]:[Start Date]],"&lt;="&amp;'Resource Summary'!AD$6,Table1[[End Date]:[End Date]],"&gt;="&amp;'Resource Summary'!AD$6,Table1[[Project Name]:[Project Name]],rngProject)</f>
        <v>0</v>
      </c>
      <c r="AE29" s="4">
        <f>SUMIFS(Table1[[Hours/Day]:[Hours/Day]],Table1[[Resource Name]:[Resource Name]],'Resource Summary'!$B29,Table1[[Start Date]:[Start Date]],"&lt;="&amp;'Resource Summary'!AE$6,Table1[[End Date]:[End Date]],"&gt;="&amp;'Resource Summary'!AE$6,Table1[[Project Name]:[Project Name]],rngProject)</f>
        <v>0</v>
      </c>
      <c r="AF29" s="4">
        <f>SUMIFS(Table1[[Hours/Day]:[Hours/Day]],Table1[[Resource Name]:[Resource Name]],'Resource Summary'!$B29,Table1[[Start Date]:[Start Date]],"&lt;="&amp;'Resource Summary'!AF$6,Table1[[End Date]:[End Date]],"&gt;="&amp;'Resource Summary'!AF$6,Table1[[Project Name]:[Project Name]],rngProject)</f>
        <v>2</v>
      </c>
      <c r="AG29" s="4">
        <f>SUMIFS(Table1[[Hours/Day]:[Hours/Day]],Table1[[Resource Name]:[Resource Name]],'Resource Summary'!$B29,Table1[[Start Date]:[Start Date]],"&lt;="&amp;'Resource Summary'!AG$6,Table1[[End Date]:[End Date]],"&gt;="&amp;'Resource Summary'!AG$6,Table1[[Project Name]:[Project Name]],rngProject)</f>
        <v>2</v>
      </c>
      <c r="AH29" s="4">
        <f>SUMIFS(Table1[[Hours/Day]:[Hours/Day]],Table1[[Resource Name]:[Resource Name]],'Resource Summary'!$B29,Table1[[Start Date]:[Start Date]],"&lt;="&amp;'Resource Summary'!AH$6,Table1[[End Date]:[End Date]],"&gt;="&amp;'Resource Summary'!AH$6,Table1[[Project Name]:[Project Name]],rngProject)</f>
        <v>2</v>
      </c>
      <c r="AI29" s="11"/>
    </row>
    <row r="30" spans="2:35" ht="24" customHeight="1" x14ac:dyDescent="0.25">
      <c r="B30" s="39" t="s">
        <v>30</v>
      </c>
      <c r="C30" s="15">
        <f t="shared" si="2"/>
        <v>0</v>
      </c>
      <c r="D30" s="4">
        <f>SUMIFS(Table1[[Hours/Day]:[Hours/Day]],Table1[[Resource Name]:[Resource Name]],'Resource Summary'!$B30,Table1[[Start Date]:[Start Date]],"&lt;="&amp;'Resource Summary'!D$6,Table1[[End Date]:[End Date]],"&gt;="&amp;'Resource Summary'!D$6,Table1[[Project Name]:[Project Name]],rngProject)</f>
        <v>0</v>
      </c>
      <c r="E30" s="4">
        <f>SUMIFS(Table1[[Hours/Day]:[Hours/Day]],Table1[[Resource Name]:[Resource Name]],'Resource Summary'!$B30,Table1[[Start Date]:[Start Date]],"&lt;="&amp;'Resource Summary'!E$6,Table1[[End Date]:[End Date]],"&gt;="&amp;'Resource Summary'!E$6,Table1[[Project Name]:[Project Name]],rngProject)</f>
        <v>0</v>
      </c>
      <c r="F30" s="4">
        <f>SUMIFS(Table1[[Hours/Day]:[Hours/Day]],Table1[[Resource Name]:[Resource Name]],'Resource Summary'!$B30,Table1[[Start Date]:[Start Date]],"&lt;="&amp;'Resource Summary'!F$6,Table1[[End Date]:[End Date]],"&gt;="&amp;'Resource Summary'!F$6,Table1[[Project Name]:[Project Name]],rngProject)</f>
        <v>0</v>
      </c>
      <c r="G30" s="4">
        <f>SUMIFS(Table1[[Hours/Day]:[Hours/Day]],Table1[[Resource Name]:[Resource Name]],'Resource Summary'!$B30,Table1[[Start Date]:[Start Date]],"&lt;="&amp;'Resource Summary'!G$6,Table1[[End Date]:[End Date]],"&gt;="&amp;'Resource Summary'!G$6,Table1[[Project Name]:[Project Name]],rngProject)</f>
        <v>0</v>
      </c>
      <c r="H30" s="4">
        <f>SUMIFS(Table1[[Hours/Day]:[Hours/Day]],Table1[[Resource Name]:[Resource Name]],'Resource Summary'!$B30,Table1[[Start Date]:[Start Date]],"&lt;="&amp;'Resource Summary'!H$6,Table1[[End Date]:[End Date]],"&gt;="&amp;'Resource Summary'!H$6,Table1[[Project Name]:[Project Name]],rngProject)</f>
        <v>0</v>
      </c>
      <c r="I30" s="4">
        <f>SUMIFS(Table1[[Hours/Day]:[Hours/Day]],Table1[[Resource Name]:[Resource Name]],'Resource Summary'!$B30,Table1[[Start Date]:[Start Date]],"&lt;="&amp;'Resource Summary'!I$6,Table1[[End Date]:[End Date]],"&gt;="&amp;'Resource Summary'!I$6,Table1[[Project Name]:[Project Name]],rngProject)</f>
        <v>0</v>
      </c>
      <c r="J30" s="4">
        <f>SUMIFS(Table1[[Hours/Day]:[Hours/Day]],Table1[[Resource Name]:[Resource Name]],'Resource Summary'!$B30,Table1[[Start Date]:[Start Date]],"&lt;="&amp;'Resource Summary'!J$6,Table1[[End Date]:[End Date]],"&gt;="&amp;'Resource Summary'!J$6,Table1[[Project Name]:[Project Name]],rngProject)</f>
        <v>0</v>
      </c>
      <c r="K30" s="4">
        <f>SUMIFS(Table1[[Hours/Day]:[Hours/Day]],Table1[[Resource Name]:[Resource Name]],'Resource Summary'!$B30,Table1[[Start Date]:[Start Date]],"&lt;="&amp;'Resource Summary'!K$6,Table1[[End Date]:[End Date]],"&gt;="&amp;'Resource Summary'!K$6,Table1[[Project Name]:[Project Name]],rngProject)</f>
        <v>0</v>
      </c>
      <c r="L30" s="4">
        <f>SUMIFS(Table1[[Hours/Day]:[Hours/Day]],Table1[[Resource Name]:[Resource Name]],'Resource Summary'!$B30,Table1[[Start Date]:[Start Date]],"&lt;="&amp;'Resource Summary'!L$6,Table1[[End Date]:[End Date]],"&gt;="&amp;'Resource Summary'!L$6,Table1[[Project Name]:[Project Name]],rngProject)</f>
        <v>0</v>
      </c>
      <c r="M30" s="4">
        <f>SUMIFS(Table1[[Hours/Day]:[Hours/Day]],Table1[[Resource Name]:[Resource Name]],'Resource Summary'!$B30,Table1[[Start Date]:[Start Date]],"&lt;="&amp;'Resource Summary'!M$6,Table1[[End Date]:[End Date]],"&gt;="&amp;'Resource Summary'!M$6,Table1[[Project Name]:[Project Name]],rngProject)</f>
        <v>0</v>
      </c>
      <c r="N30" s="4">
        <f>SUMIFS(Table1[[Hours/Day]:[Hours/Day]],Table1[[Resource Name]:[Resource Name]],'Resource Summary'!$B30,Table1[[Start Date]:[Start Date]],"&lt;="&amp;'Resource Summary'!N$6,Table1[[End Date]:[End Date]],"&gt;="&amp;'Resource Summary'!N$6,Table1[[Project Name]:[Project Name]],rngProject)</f>
        <v>0</v>
      </c>
      <c r="O30" s="4">
        <f>SUMIFS(Table1[[Hours/Day]:[Hours/Day]],Table1[[Resource Name]:[Resource Name]],'Resource Summary'!$B30,Table1[[Start Date]:[Start Date]],"&lt;="&amp;'Resource Summary'!O$6,Table1[[End Date]:[End Date]],"&gt;="&amp;'Resource Summary'!O$6,Table1[[Project Name]:[Project Name]],rngProject)</f>
        <v>0</v>
      </c>
      <c r="P30" s="4">
        <f>SUMIFS(Table1[[Hours/Day]:[Hours/Day]],Table1[[Resource Name]:[Resource Name]],'Resource Summary'!$B30,Table1[[Start Date]:[Start Date]],"&lt;="&amp;'Resource Summary'!P$6,Table1[[End Date]:[End Date]],"&gt;="&amp;'Resource Summary'!P$6,Table1[[Project Name]:[Project Name]],rngProject)</f>
        <v>0</v>
      </c>
      <c r="Q30" s="4">
        <f>SUMIFS(Table1[[Hours/Day]:[Hours/Day]],Table1[[Resource Name]:[Resource Name]],'Resource Summary'!$B30,Table1[[Start Date]:[Start Date]],"&lt;="&amp;'Resource Summary'!Q$6,Table1[[End Date]:[End Date]],"&gt;="&amp;'Resource Summary'!Q$6,Table1[[Project Name]:[Project Name]],rngProject)</f>
        <v>0</v>
      </c>
      <c r="R30" s="4">
        <f>SUMIFS(Table1[[Hours/Day]:[Hours/Day]],Table1[[Resource Name]:[Resource Name]],'Resource Summary'!$B30,Table1[[Start Date]:[Start Date]],"&lt;="&amp;'Resource Summary'!R$6,Table1[[End Date]:[End Date]],"&gt;="&amp;'Resource Summary'!R$6,Table1[[Project Name]:[Project Name]],rngProject)</f>
        <v>0</v>
      </c>
      <c r="S30" s="4">
        <f>SUMIFS(Table1[[Hours/Day]:[Hours/Day]],Table1[[Resource Name]:[Resource Name]],'Resource Summary'!$B30,Table1[[Start Date]:[Start Date]],"&lt;="&amp;'Resource Summary'!S$6,Table1[[End Date]:[End Date]],"&gt;="&amp;'Resource Summary'!S$6,Table1[[Project Name]:[Project Name]],rngProject)</f>
        <v>0</v>
      </c>
      <c r="T30" s="4">
        <f>SUMIFS(Table1[[Hours/Day]:[Hours/Day]],Table1[[Resource Name]:[Resource Name]],'Resource Summary'!$B30,Table1[[Start Date]:[Start Date]],"&lt;="&amp;'Resource Summary'!T$6,Table1[[End Date]:[End Date]],"&gt;="&amp;'Resource Summary'!T$6,Table1[[Project Name]:[Project Name]],rngProject)</f>
        <v>0</v>
      </c>
      <c r="U30" s="4">
        <f>SUMIFS(Table1[[Hours/Day]:[Hours/Day]],Table1[[Resource Name]:[Resource Name]],'Resource Summary'!$B30,Table1[[Start Date]:[Start Date]],"&lt;="&amp;'Resource Summary'!U$6,Table1[[End Date]:[End Date]],"&gt;="&amp;'Resource Summary'!U$6,Table1[[Project Name]:[Project Name]],rngProject)</f>
        <v>0</v>
      </c>
      <c r="V30" s="4">
        <f>SUMIFS(Table1[[Hours/Day]:[Hours/Day]],Table1[[Resource Name]:[Resource Name]],'Resource Summary'!$B30,Table1[[Start Date]:[Start Date]],"&lt;="&amp;'Resource Summary'!V$6,Table1[[End Date]:[End Date]],"&gt;="&amp;'Resource Summary'!V$6,Table1[[Project Name]:[Project Name]],rngProject)</f>
        <v>0</v>
      </c>
      <c r="W30" s="4">
        <f>SUMIFS(Table1[[Hours/Day]:[Hours/Day]],Table1[[Resource Name]:[Resource Name]],'Resource Summary'!$B30,Table1[[Start Date]:[Start Date]],"&lt;="&amp;'Resource Summary'!W$6,Table1[[End Date]:[End Date]],"&gt;="&amp;'Resource Summary'!W$6,Table1[[Project Name]:[Project Name]],rngProject)</f>
        <v>0</v>
      </c>
      <c r="X30" s="4">
        <f>SUMIFS(Table1[[Hours/Day]:[Hours/Day]],Table1[[Resource Name]:[Resource Name]],'Resource Summary'!$B30,Table1[[Start Date]:[Start Date]],"&lt;="&amp;'Resource Summary'!X$6,Table1[[End Date]:[End Date]],"&gt;="&amp;'Resource Summary'!X$6,Table1[[Project Name]:[Project Name]],rngProject)</f>
        <v>0</v>
      </c>
      <c r="Y30" s="4">
        <f>SUMIFS(Table1[[Hours/Day]:[Hours/Day]],Table1[[Resource Name]:[Resource Name]],'Resource Summary'!$B30,Table1[[Start Date]:[Start Date]],"&lt;="&amp;'Resource Summary'!Y$6,Table1[[End Date]:[End Date]],"&gt;="&amp;'Resource Summary'!Y$6,Table1[[Project Name]:[Project Name]],rngProject)</f>
        <v>0</v>
      </c>
      <c r="Z30" s="4">
        <f>SUMIFS(Table1[[Hours/Day]:[Hours/Day]],Table1[[Resource Name]:[Resource Name]],'Resource Summary'!$B30,Table1[[Start Date]:[Start Date]],"&lt;="&amp;'Resource Summary'!Z$6,Table1[[End Date]:[End Date]],"&gt;="&amp;'Resource Summary'!Z$6,Table1[[Project Name]:[Project Name]],rngProject)</f>
        <v>0</v>
      </c>
      <c r="AA30" s="4">
        <f>SUMIFS(Table1[[Hours/Day]:[Hours/Day]],Table1[[Resource Name]:[Resource Name]],'Resource Summary'!$B30,Table1[[Start Date]:[Start Date]],"&lt;="&amp;'Resource Summary'!AA$6,Table1[[End Date]:[End Date]],"&gt;="&amp;'Resource Summary'!AA$6,Table1[[Project Name]:[Project Name]],rngProject)</f>
        <v>0</v>
      </c>
      <c r="AB30" s="4">
        <f>SUMIFS(Table1[[Hours/Day]:[Hours/Day]],Table1[[Resource Name]:[Resource Name]],'Resource Summary'!$B30,Table1[[Start Date]:[Start Date]],"&lt;="&amp;'Resource Summary'!AB$6,Table1[[End Date]:[End Date]],"&gt;="&amp;'Resource Summary'!AB$6,Table1[[Project Name]:[Project Name]],rngProject)</f>
        <v>0</v>
      </c>
      <c r="AC30" s="4">
        <f>SUMIFS(Table1[[Hours/Day]:[Hours/Day]],Table1[[Resource Name]:[Resource Name]],'Resource Summary'!$B30,Table1[[Start Date]:[Start Date]],"&lt;="&amp;'Resource Summary'!AC$6,Table1[[End Date]:[End Date]],"&gt;="&amp;'Resource Summary'!AC$6,Table1[[Project Name]:[Project Name]],rngProject)</f>
        <v>0</v>
      </c>
      <c r="AD30" s="4">
        <f>SUMIFS(Table1[[Hours/Day]:[Hours/Day]],Table1[[Resource Name]:[Resource Name]],'Resource Summary'!$B30,Table1[[Start Date]:[Start Date]],"&lt;="&amp;'Resource Summary'!AD$6,Table1[[End Date]:[End Date]],"&gt;="&amp;'Resource Summary'!AD$6,Table1[[Project Name]:[Project Name]],rngProject)</f>
        <v>0</v>
      </c>
      <c r="AE30" s="4">
        <f>SUMIFS(Table1[[Hours/Day]:[Hours/Day]],Table1[[Resource Name]:[Resource Name]],'Resource Summary'!$B30,Table1[[Start Date]:[Start Date]],"&lt;="&amp;'Resource Summary'!AE$6,Table1[[End Date]:[End Date]],"&gt;="&amp;'Resource Summary'!AE$6,Table1[[Project Name]:[Project Name]],rngProject)</f>
        <v>0</v>
      </c>
      <c r="AF30" s="4">
        <f>SUMIFS(Table1[[Hours/Day]:[Hours/Day]],Table1[[Resource Name]:[Resource Name]],'Resource Summary'!$B30,Table1[[Start Date]:[Start Date]],"&lt;="&amp;'Resource Summary'!AF$6,Table1[[End Date]:[End Date]],"&gt;="&amp;'Resource Summary'!AF$6,Table1[[Project Name]:[Project Name]],rngProject)</f>
        <v>0</v>
      </c>
      <c r="AG30" s="4">
        <f>SUMIFS(Table1[[Hours/Day]:[Hours/Day]],Table1[[Resource Name]:[Resource Name]],'Resource Summary'!$B30,Table1[[Start Date]:[Start Date]],"&lt;="&amp;'Resource Summary'!AG$6,Table1[[End Date]:[End Date]],"&gt;="&amp;'Resource Summary'!AG$6,Table1[[Project Name]:[Project Name]],rngProject)</f>
        <v>0</v>
      </c>
      <c r="AH30" s="4">
        <f>SUMIFS(Table1[[Hours/Day]:[Hours/Day]],Table1[[Resource Name]:[Resource Name]],'Resource Summary'!$B30,Table1[[Start Date]:[Start Date]],"&lt;="&amp;'Resource Summary'!AH$6,Table1[[End Date]:[End Date]],"&gt;="&amp;'Resource Summary'!AH$6,Table1[[Project Name]:[Project Name]],rngProject)</f>
        <v>0</v>
      </c>
      <c r="AI30" s="11"/>
    </row>
    <row r="31" spans="2:35" ht="24" customHeight="1" x14ac:dyDescent="0.25">
      <c r="B31" s="39" t="s">
        <v>31</v>
      </c>
      <c r="C31" s="15">
        <f t="shared" si="2"/>
        <v>28</v>
      </c>
      <c r="D31" s="4">
        <f>SUMIFS(Table1[[Hours/Day]:[Hours/Day]],Table1[[Resource Name]:[Resource Name]],'Resource Summary'!$B31,Table1[[Start Date]:[Start Date]],"&lt;="&amp;'Resource Summary'!D$6,Table1[[End Date]:[End Date]],"&gt;="&amp;'Resource Summary'!D$6,Table1[[Project Name]:[Project Name]],rngProject)</f>
        <v>0</v>
      </c>
      <c r="E31" s="4">
        <f>SUMIFS(Table1[[Hours/Day]:[Hours/Day]],Table1[[Resource Name]:[Resource Name]],'Resource Summary'!$B31,Table1[[Start Date]:[Start Date]],"&lt;="&amp;'Resource Summary'!E$6,Table1[[End Date]:[End Date]],"&gt;="&amp;'Resource Summary'!E$6,Table1[[Project Name]:[Project Name]],rngProject)</f>
        <v>0</v>
      </c>
      <c r="F31" s="4">
        <f>SUMIFS(Table1[[Hours/Day]:[Hours/Day]],Table1[[Resource Name]:[Resource Name]],'Resource Summary'!$B31,Table1[[Start Date]:[Start Date]],"&lt;="&amp;'Resource Summary'!F$6,Table1[[End Date]:[End Date]],"&gt;="&amp;'Resource Summary'!F$6,Table1[[Project Name]:[Project Name]],rngProject)</f>
        <v>0</v>
      </c>
      <c r="G31" s="4">
        <f>SUMIFS(Table1[[Hours/Day]:[Hours/Day]],Table1[[Resource Name]:[Resource Name]],'Resource Summary'!$B31,Table1[[Start Date]:[Start Date]],"&lt;="&amp;'Resource Summary'!G$6,Table1[[End Date]:[End Date]],"&gt;="&amp;'Resource Summary'!G$6,Table1[[Project Name]:[Project Name]],rngProject)</f>
        <v>0</v>
      </c>
      <c r="H31" s="4">
        <f>SUMIFS(Table1[[Hours/Day]:[Hours/Day]],Table1[[Resource Name]:[Resource Name]],'Resource Summary'!$B31,Table1[[Start Date]:[Start Date]],"&lt;="&amp;'Resource Summary'!H$6,Table1[[End Date]:[End Date]],"&gt;="&amp;'Resource Summary'!H$6,Table1[[Project Name]:[Project Name]],rngProject)</f>
        <v>0</v>
      </c>
      <c r="I31" s="4">
        <f>SUMIFS(Table1[[Hours/Day]:[Hours/Day]],Table1[[Resource Name]:[Resource Name]],'Resource Summary'!$B31,Table1[[Start Date]:[Start Date]],"&lt;="&amp;'Resource Summary'!I$6,Table1[[End Date]:[End Date]],"&gt;="&amp;'Resource Summary'!I$6,Table1[[Project Name]:[Project Name]],rngProject)</f>
        <v>0</v>
      </c>
      <c r="J31" s="4">
        <f>SUMIFS(Table1[[Hours/Day]:[Hours/Day]],Table1[[Resource Name]:[Resource Name]],'Resource Summary'!$B31,Table1[[Start Date]:[Start Date]],"&lt;="&amp;'Resource Summary'!J$6,Table1[[End Date]:[End Date]],"&gt;="&amp;'Resource Summary'!J$6,Table1[[Project Name]:[Project Name]],rngProject)</f>
        <v>1</v>
      </c>
      <c r="K31" s="4">
        <f>SUMIFS(Table1[[Hours/Day]:[Hours/Day]],Table1[[Resource Name]:[Resource Name]],'Resource Summary'!$B31,Table1[[Start Date]:[Start Date]],"&lt;="&amp;'Resource Summary'!K$6,Table1[[End Date]:[End Date]],"&gt;="&amp;'Resource Summary'!K$6,Table1[[Project Name]:[Project Name]],rngProject)</f>
        <v>1</v>
      </c>
      <c r="L31" s="4">
        <f>SUMIFS(Table1[[Hours/Day]:[Hours/Day]],Table1[[Resource Name]:[Resource Name]],'Resource Summary'!$B31,Table1[[Start Date]:[Start Date]],"&lt;="&amp;'Resource Summary'!L$6,Table1[[End Date]:[End Date]],"&gt;="&amp;'Resource Summary'!L$6,Table1[[Project Name]:[Project Name]],rngProject)</f>
        <v>1</v>
      </c>
      <c r="M31" s="4">
        <f>SUMIFS(Table1[[Hours/Day]:[Hours/Day]],Table1[[Resource Name]:[Resource Name]],'Resource Summary'!$B31,Table1[[Start Date]:[Start Date]],"&lt;="&amp;'Resource Summary'!M$6,Table1[[End Date]:[End Date]],"&gt;="&amp;'Resource Summary'!M$6,Table1[[Project Name]:[Project Name]],rngProject)</f>
        <v>1</v>
      </c>
      <c r="N31" s="4">
        <f>SUMIFS(Table1[[Hours/Day]:[Hours/Day]],Table1[[Resource Name]:[Resource Name]],'Resource Summary'!$B31,Table1[[Start Date]:[Start Date]],"&lt;="&amp;'Resource Summary'!N$6,Table1[[End Date]:[End Date]],"&gt;="&amp;'Resource Summary'!N$6,Table1[[Project Name]:[Project Name]],rngProject)</f>
        <v>1</v>
      </c>
      <c r="O31" s="4">
        <f>SUMIFS(Table1[[Hours/Day]:[Hours/Day]],Table1[[Resource Name]:[Resource Name]],'Resource Summary'!$B31,Table1[[Start Date]:[Start Date]],"&lt;="&amp;'Resource Summary'!O$6,Table1[[End Date]:[End Date]],"&gt;="&amp;'Resource Summary'!O$6,Table1[[Project Name]:[Project Name]],rngProject)</f>
        <v>1</v>
      </c>
      <c r="P31" s="4">
        <f>SUMIFS(Table1[[Hours/Day]:[Hours/Day]],Table1[[Resource Name]:[Resource Name]],'Resource Summary'!$B31,Table1[[Start Date]:[Start Date]],"&lt;="&amp;'Resource Summary'!P$6,Table1[[End Date]:[End Date]],"&gt;="&amp;'Resource Summary'!P$6,Table1[[Project Name]:[Project Name]],rngProject)</f>
        <v>2</v>
      </c>
      <c r="Q31" s="4">
        <f>SUMIFS(Table1[[Hours/Day]:[Hours/Day]],Table1[[Resource Name]:[Resource Name]],'Resource Summary'!$B31,Table1[[Start Date]:[Start Date]],"&lt;="&amp;'Resource Summary'!Q$6,Table1[[End Date]:[End Date]],"&gt;="&amp;'Resource Summary'!Q$6,Table1[[Project Name]:[Project Name]],rngProject)</f>
        <v>1</v>
      </c>
      <c r="R31" s="4">
        <f>SUMIFS(Table1[[Hours/Day]:[Hours/Day]],Table1[[Resource Name]:[Resource Name]],'Resource Summary'!$B31,Table1[[Start Date]:[Start Date]],"&lt;="&amp;'Resource Summary'!R$6,Table1[[End Date]:[End Date]],"&gt;="&amp;'Resource Summary'!R$6,Table1[[Project Name]:[Project Name]],rngProject)</f>
        <v>1</v>
      </c>
      <c r="S31" s="4">
        <f>SUMIFS(Table1[[Hours/Day]:[Hours/Day]],Table1[[Resource Name]:[Resource Name]],'Resource Summary'!$B31,Table1[[Start Date]:[Start Date]],"&lt;="&amp;'Resource Summary'!S$6,Table1[[End Date]:[End Date]],"&gt;="&amp;'Resource Summary'!S$6,Table1[[Project Name]:[Project Name]],rngProject)</f>
        <v>1</v>
      </c>
      <c r="T31" s="4">
        <f>SUMIFS(Table1[[Hours/Day]:[Hours/Day]],Table1[[Resource Name]:[Resource Name]],'Resource Summary'!$B31,Table1[[Start Date]:[Start Date]],"&lt;="&amp;'Resource Summary'!T$6,Table1[[End Date]:[End Date]],"&gt;="&amp;'Resource Summary'!T$6,Table1[[Project Name]:[Project Name]],rngProject)</f>
        <v>1</v>
      </c>
      <c r="U31" s="4">
        <f>SUMIFS(Table1[[Hours/Day]:[Hours/Day]],Table1[[Resource Name]:[Resource Name]],'Resource Summary'!$B31,Table1[[Start Date]:[Start Date]],"&lt;="&amp;'Resource Summary'!U$6,Table1[[End Date]:[End Date]],"&gt;="&amp;'Resource Summary'!U$6,Table1[[Project Name]:[Project Name]],rngProject)</f>
        <v>0</v>
      </c>
      <c r="V31" s="4">
        <f>SUMIFS(Table1[[Hours/Day]:[Hours/Day]],Table1[[Resource Name]:[Resource Name]],'Resource Summary'!$B31,Table1[[Start Date]:[Start Date]],"&lt;="&amp;'Resource Summary'!V$6,Table1[[End Date]:[End Date]],"&gt;="&amp;'Resource Summary'!V$6,Table1[[Project Name]:[Project Name]],rngProject)</f>
        <v>2</v>
      </c>
      <c r="W31" s="4">
        <f>SUMIFS(Table1[[Hours/Day]:[Hours/Day]],Table1[[Resource Name]:[Resource Name]],'Resource Summary'!$B31,Table1[[Start Date]:[Start Date]],"&lt;="&amp;'Resource Summary'!W$6,Table1[[End Date]:[End Date]],"&gt;="&amp;'Resource Summary'!W$6,Table1[[Project Name]:[Project Name]],rngProject)</f>
        <v>2</v>
      </c>
      <c r="X31" s="4">
        <f>SUMIFS(Table1[[Hours/Day]:[Hours/Day]],Table1[[Resource Name]:[Resource Name]],'Resource Summary'!$B31,Table1[[Start Date]:[Start Date]],"&lt;="&amp;'Resource Summary'!X$6,Table1[[End Date]:[End Date]],"&gt;="&amp;'Resource Summary'!X$6,Table1[[Project Name]:[Project Name]],rngProject)</f>
        <v>2</v>
      </c>
      <c r="Y31" s="4">
        <f>SUMIFS(Table1[[Hours/Day]:[Hours/Day]],Table1[[Resource Name]:[Resource Name]],'Resource Summary'!$B31,Table1[[Start Date]:[Start Date]],"&lt;="&amp;'Resource Summary'!Y$6,Table1[[End Date]:[End Date]],"&gt;="&amp;'Resource Summary'!Y$6,Table1[[Project Name]:[Project Name]],rngProject)</f>
        <v>2</v>
      </c>
      <c r="Z31" s="4">
        <f>SUMIFS(Table1[[Hours/Day]:[Hours/Day]],Table1[[Resource Name]:[Resource Name]],'Resource Summary'!$B31,Table1[[Start Date]:[Start Date]],"&lt;="&amp;'Resource Summary'!Z$6,Table1[[End Date]:[End Date]],"&gt;="&amp;'Resource Summary'!Z$6,Table1[[Project Name]:[Project Name]],rngProject)</f>
        <v>2</v>
      </c>
      <c r="AA31" s="4">
        <f>SUMIFS(Table1[[Hours/Day]:[Hours/Day]],Table1[[Resource Name]:[Resource Name]],'Resource Summary'!$B31,Table1[[Start Date]:[Start Date]],"&lt;="&amp;'Resource Summary'!AA$6,Table1[[End Date]:[End Date]],"&gt;="&amp;'Resource Summary'!AA$6,Table1[[Project Name]:[Project Name]],rngProject)</f>
        <v>0</v>
      </c>
      <c r="AB31" s="4">
        <f>SUMIFS(Table1[[Hours/Day]:[Hours/Day]],Table1[[Resource Name]:[Resource Name]],'Resource Summary'!$B31,Table1[[Start Date]:[Start Date]],"&lt;="&amp;'Resource Summary'!AB$6,Table1[[End Date]:[End Date]],"&gt;="&amp;'Resource Summary'!AB$6,Table1[[Project Name]:[Project Name]],rngProject)</f>
        <v>1</v>
      </c>
      <c r="AC31" s="4">
        <f>SUMIFS(Table1[[Hours/Day]:[Hours/Day]],Table1[[Resource Name]:[Resource Name]],'Resource Summary'!$B31,Table1[[Start Date]:[Start Date]],"&lt;="&amp;'Resource Summary'!AC$6,Table1[[End Date]:[End Date]],"&gt;="&amp;'Resource Summary'!AC$6,Table1[[Project Name]:[Project Name]],rngProject)</f>
        <v>1</v>
      </c>
      <c r="AD31" s="4">
        <f>SUMIFS(Table1[[Hours/Day]:[Hours/Day]],Table1[[Resource Name]:[Resource Name]],'Resource Summary'!$B31,Table1[[Start Date]:[Start Date]],"&lt;="&amp;'Resource Summary'!AD$6,Table1[[End Date]:[End Date]],"&gt;="&amp;'Resource Summary'!AD$6,Table1[[Project Name]:[Project Name]],rngProject)</f>
        <v>1</v>
      </c>
      <c r="AE31" s="4">
        <f>SUMIFS(Table1[[Hours/Day]:[Hours/Day]],Table1[[Resource Name]:[Resource Name]],'Resource Summary'!$B31,Table1[[Start Date]:[Start Date]],"&lt;="&amp;'Resource Summary'!AE$6,Table1[[End Date]:[End Date]],"&gt;="&amp;'Resource Summary'!AE$6,Table1[[Project Name]:[Project Name]],rngProject)</f>
        <v>1</v>
      </c>
      <c r="AF31" s="4">
        <f>SUMIFS(Table1[[Hours/Day]:[Hours/Day]],Table1[[Resource Name]:[Resource Name]],'Resource Summary'!$B31,Table1[[Start Date]:[Start Date]],"&lt;="&amp;'Resource Summary'!AF$6,Table1[[End Date]:[End Date]],"&gt;="&amp;'Resource Summary'!AF$6,Table1[[Project Name]:[Project Name]],rngProject)</f>
        <v>0</v>
      </c>
      <c r="AG31" s="4">
        <f>SUMIFS(Table1[[Hours/Day]:[Hours/Day]],Table1[[Resource Name]:[Resource Name]],'Resource Summary'!$B31,Table1[[Start Date]:[Start Date]],"&lt;="&amp;'Resource Summary'!AG$6,Table1[[End Date]:[End Date]],"&gt;="&amp;'Resource Summary'!AG$6,Table1[[Project Name]:[Project Name]],rngProject)</f>
        <v>0</v>
      </c>
      <c r="AH31" s="4">
        <f>SUMIFS(Table1[[Hours/Day]:[Hours/Day]],Table1[[Resource Name]:[Resource Name]],'Resource Summary'!$B31,Table1[[Start Date]:[Start Date]],"&lt;="&amp;'Resource Summary'!AH$6,Table1[[End Date]:[End Date]],"&gt;="&amp;'Resource Summary'!AH$6,Table1[[Project Name]:[Project Name]],rngProject)</f>
        <v>2</v>
      </c>
      <c r="AI31" s="11"/>
    </row>
    <row r="32" spans="2:35" ht="24" customHeight="1" x14ac:dyDescent="0.25">
      <c r="C32" s="16" t="s">
        <v>53</v>
      </c>
    </row>
    <row r="33" spans="3:3" ht="24" customHeight="1" x14ac:dyDescent="0.25">
      <c r="C33" s="17" t="s">
        <v>62</v>
      </c>
    </row>
  </sheetData>
  <sheetProtection sheet="1" objects="1" scenarios="1"/>
  <mergeCells count="6">
    <mergeCell ref="P3:S3"/>
    <mergeCell ref="X3:Z3"/>
    <mergeCell ref="AA3:AD3"/>
    <mergeCell ref="T3:V3"/>
    <mergeCell ref="A1:AI1"/>
    <mergeCell ref="C3:E3"/>
  </mergeCells>
  <conditionalFormatting sqref="D7:AH31">
    <cfRule type="cellIs" dxfId="0" priority="2" operator="equal">
      <formula>0</formula>
    </cfRule>
    <cfRule type="colorScale" priority="3">
      <colorScale>
        <cfvo type="num" val="1"/>
        <cfvo type="percentile" val="50"/>
        <cfvo type="max"/>
        <color rgb="FFFFCC99"/>
        <color rgb="FFFF7C80"/>
        <color rgb="FFFF7C80"/>
      </colorScale>
    </cfRule>
  </conditionalFormatting>
  <conditionalFormatting sqref="C7:C31">
    <cfRule type="dataBar" priority="1">
      <dataBar>
        <cfvo type="min"/>
        <cfvo type="max"/>
        <color rgb="FF63C384"/>
      </dataBar>
      <extLst>
        <ext xmlns:x14="http://schemas.microsoft.com/office/spreadsheetml/2009/9/main" uri="{B025F937-C7B1-47D3-B67F-A62EFF666E3E}">
          <x14:id>{C04C81EA-5E05-4F36-91EF-1E6CE52B47D8}</x14:id>
        </ext>
      </extLst>
    </cfRule>
  </conditionalFormatting>
  <dataValidations count="2">
    <dataValidation type="list" allowBlank="1" showInputMessage="1" showErrorMessage="1" sqref="T3:V3" xr:uid="{00000000-0002-0000-0100-000000000000}">
      <formula1>"1,2,3,4,5,6,7,8,9,10,11,12"</formula1>
    </dataValidation>
    <dataValidation type="list" allowBlank="1" showInputMessage="1" showErrorMessage="1" sqref="AA3:AD3" xr:uid="{00000000-0002-0000-0100-000001000000}">
      <formula1>"2015,2016,2017,2018,2019,2020,,2021,2022"</formula1>
    </dataValidation>
  </dataValidations>
  <pageMargins left="0.7" right="0.7" top="0.75" bottom="0.75" header="0.3" footer="0.3"/>
  <pageSetup paperSize="9" orientation="portrait" verticalDpi="200" r:id="rId1"/>
  <drawing r:id="rId2"/>
  <extLst>
    <ext xmlns:x14="http://schemas.microsoft.com/office/spreadsheetml/2009/9/main" uri="{78C0D931-6437-407d-A8EE-F0AAD7539E65}">
      <x14:conditionalFormattings>
        <x14:conditionalFormatting xmlns:xm="http://schemas.microsoft.com/office/excel/2006/main">
          <x14:cfRule type="dataBar" id="{C04C81EA-5E05-4F36-91EF-1E6CE52B47D8}">
            <x14:dataBar minLength="0" maxLength="100" border="1" negativeBarBorderColorSameAsPositive="0">
              <x14:cfvo type="autoMin"/>
              <x14:cfvo type="autoMax"/>
              <x14:borderColor rgb="FF63C384"/>
              <x14:negativeFillColor rgb="FFFF0000"/>
              <x14:negativeBorderColor rgb="FFFF0000"/>
              <x14:axisColor rgb="FF000000"/>
            </x14:dataBar>
          </x14:cfRule>
          <xm:sqref>C7:C31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Title="Select a Project" prompt="Clear (Leave Empty) to Show All Projects" xr:uid="{87DEAD60-3D2C-4AE4-9F13-938A7E6D4FB5}">
          <x14:formula1>
            <xm:f>Projects!$B$8:$B$17</xm:f>
          </x14:formula1>
          <xm:sqref>C3:E3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A3B51-F47A-40AB-B358-5135EA7C4307}">
  <dimension ref="A1:T18"/>
  <sheetViews>
    <sheetView showGridLines="0" showRowColHeaders="0" zoomScale="85" zoomScaleNormal="85" workbookViewId="0">
      <selection activeCell="A3" sqref="A3"/>
    </sheetView>
  </sheetViews>
  <sheetFormatPr defaultRowHeight="22.5" customHeight="1" x14ac:dyDescent="0.25"/>
  <cols>
    <col min="2" max="2" width="30.85546875" customWidth="1"/>
    <col min="3" max="3" width="20.140625" customWidth="1"/>
    <col min="4" max="4" width="16" customWidth="1"/>
    <col min="5" max="5" width="12.5703125" customWidth="1"/>
    <col min="6" max="6" width="16.140625" customWidth="1"/>
  </cols>
  <sheetData>
    <row r="1" spans="1:20" ht="22.5" customHeight="1" x14ac:dyDescent="0.25">
      <c r="A1" s="27"/>
      <c r="B1" s="73" t="s">
        <v>68</v>
      </c>
      <c r="C1" s="73"/>
      <c r="D1" s="73"/>
      <c r="E1" s="73"/>
      <c r="F1" s="73"/>
      <c r="G1" s="74" t="s">
        <v>69</v>
      </c>
      <c r="H1" s="74"/>
      <c r="I1" s="74"/>
      <c r="J1" s="74"/>
      <c r="K1" s="74"/>
      <c r="L1" s="74"/>
      <c r="M1" s="74"/>
      <c r="N1" s="74"/>
      <c r="O1" s="74"/>
      <c r="P1" s="74"/>
      <c r="Q1" s="74"/>
      <c r="R1" s="74"/>
      <c r="S1" s="74"/>
      <c r="T1" s="74"/>
    </row>
    <row r="2" spans="1:20" ht="22.5" customHeight="1" x14ac:dyDescent="0.25">
      <c r="A2" s="27"/>
      <c r="B2" s="73"/>
      <c r="C2" s="73"/>
      <c r="D2" s="73"/>
      <c r="E2" s="73"/>
      <c r="F2" s="73"/>
      <c r="G2" s="74"/>
      <c r="H2" s="74"/>
      <c r="I2" s="74"/>
      <c r="J2" s="74"/>
      <c r="K2" s="74"/>
      <c r="L2" s="74"/>
      <c r="M2" s="74"/>
      <c r="N2" s="74"/>
      <c r="O2" s="74"/>
      <c r="P2" s="74"/>
      <c r="Q2" s="74"/>
      <c r="R2" s="74"/>
      <c r="S2" s="74"/>
      <c r="T2" s="74"/>
    </row>
    <row r="7" spans="1:20" ht="22.5" customHeight="1" x14ac:dyDescent="0.25">
      <c r="B7" s="20" t="s">
        <v>2</v>
      </c>
      <c r="C7" s="22" t="s">
        <v>64</v>
      </c>
      <c r="D7" s="22" t="s">
        <v>65</v>
      </c>
      <c r="E7" s="22" t="s">
        <v>66</v>
      </c>
      <c r="F7" s="22" t="s">
        <v>67</v>
      </c>
    </row>
    <row r="8" spans="1:20" ht="22.5" customHeight="1" x14ac:dyDescent="0.25">
      <c r="B8" s="35" t="s">
        <v>34</v>
      </c>
      <c r="C8" s="36">
        <f>COUNTIF(Table1[Project Name],Table2[[#This Row],[Project Name]])</f>
        <v>48</v>
      </c>
      <c r="D8" s="37">
        <f>_xlfn.MINIFS(Table1[Start Date],Table1[Project Name],Table2[[#This Row],[Project Name]])</f>
        <v>44197</v>
      </c>
      <c r="E8" s="37">
        <f>_xlfn.MAXIFS(Table1[Start Date],Table1[Project Name],Table2[[#This Row],[Project Name]])</f>
        <v>44206</v>
      </c>
      <c r="F8" s="38">
        <f>Table2[[#This Row],[End]]-Table2[[#This Row],[Start]]+1</f>
        <v>10</v>
      </c>
    </row>
    <row r="9" spans="1:20" ht="22.5" customHeight="1" x14ac:dyDescent="0.25">
      <c r="B9" s="35" t="s">
        <v>35</v>
      </c>
      <c r="C9" s="36">
        <f>COUNTIF(Table1[Project Name],Table2[[#This Row],[Project Name]])</f>
        <v>50</v>
      </c>
      <c r="D9" s="37">
        <f>_xlfn.MINIFS(Table1[Start Date],Table1[Project Name],Table2[[#This Row],[Project Name]])</f>
        <v>44207</v>
      </c>
      <c r="E9" s="37">
        <f>_xlfn.MAXIFS(Table1[Start Date],Table1[Project Name],Table2[[#This Row],[Project Name]])</f>
        <v>44216</v>
      </c>
      <c r="F9" s="38">
        <f>Table2[[#This Row],[End]]-Table2[[#This Row],[Start]]+1</f>
        <v>10</v>
      </c>
    </row>
    <row r="10" spans="1:20" ht="22.5" customHeight="1" x14ac:dyDescent="0.25">
      <c r="B10" s="35" t="s">
        <v>36</v>
      </c>
      <c r="C10" s="36">
        <f>COUNTIF(Table1[Project Name],Table2[[#This Row],[Project Name]])</f>
        <v>50</v>
      </c>
      <c r="D10" s="37">
        <f>_xlfn.MINIFS(Table1[Start Date],Table1[Project Name],Table2[[#This Row],[Project Name]])</f>
        <v>44217</v>
      </c>
      <c r="E10" s="37">
        <f>_xlfn.MAXIFS(Table1[Start Date],Table1[Project Name],Table2[[#This Row],[Project Name]])</f>
        <v>44226</v>
      </c>
      <c r="F10" s="38">
        <f>Table2[[#This Row],[End]]-Table2[[#This Row],[Start]]+1</f>
        <v>10</v>
      </c>
    </row>
    <row r="11" spans="1:20" ht="22.5" customHeight="1" x14ac:dyDescent="0.25">
      <c r="B11" s="35" t="s">
        <v>37</v>
      </c>
      <c r="C11" s="36">
        <f>COUNTIF(Table1[Project Name],Table2[[#This Row],[Project Name]])</f>
        <v>50</v>
      </c>
      <c r="D11" s="37">
        <f>_xlfn.MINIFS(Table1[Start Date],Table1[Project Name],Table2[[#This Row],[Project Name]])</f>
        <v>44227</v>
      </c>
      <c r="E11" s="37">
        <f>_xlfn.MAXIFS(Table1[Start Date],Table1[Project Name],Table2[[#This Row],[Project Name]])</f>
        <v>44236</v>
      </c>
      <c r="F11" s="38">
        <f>Table2[[#This Row],[End]]-Table2[[#This Row],[Start]]+1</f>
        <v>10</v>
      </c>
    </row>
    <row r="12" spans="1:20" ht="22.5" customHeight="1" x14ac:dyDescent="0.25">
      <c r="B12" s="35" t="s">
        <v>38</v>
      </c>
      <c r="C12" s="36">
        <f>COUNTIF(Table1[Project Name],Table2[[#This Row],[Project Name]])</f>
        <v>50</v>
      </c>
      <c r="D12" s="37">
        <f>_xlfn.MINIFS(Table1[Start Date],Table1[Project Name],Table2[[#This Row],[Project Name]])</f>
        <v>44237</v>
      </c>
      <c r="E12" s="37">
        <f>_xlfn.MAXIFS(Table1[Start Date],Table1[Project Name],Table2[[#This Row],[Project Name]])</f>
        <v>44246</v>
      </c>
      <c r="F12" s="38">
        <f>Table2[[#This Row],[End]]-Table2[[#This Row],[Start]]+1</f>
        <v>10</v>
      </c>
    </row>
    <row r="13" spans="1:20" ht="22.5" customHeight="1" x14ac:dyDescent="0.25">
      <c r="B13" s="35" t="s">
        <v>39</v>
      </c>
      <c r="C13" s="36">
        <f>COUNTIF(Table1[Project Name],Table2[[#This Row],[Project Name]])</f>
        <v>50</v>
      </c>
      <c r="D13" s="37">
        <f>_xlfn.MINIFS(Table1[Start Date],Table1[Project Name],Table2[[#This Row],[Project Name]])</f>
        <v>44247</v>
      </c>
      <c r="E13" s="37">
        <f>_xlfn.MAXIFS(Table1[Start Date],Table1[Project Name],Table2[[#This Row],[Project Name]])</f>
        <v>44256</v>
      </c>
      <c r="F13" s="38">
        <f>Table2[[#This Row],[End]]-Table2[[#This Row],[Start]]+1</f>
        <v>10</v>
      </c>
    </row>
    <row r="14" spans="1:20" ht="22.5" customHeight="1" x14ac:dyDescent="0.25">
      <c r="B14" s="35" t="s">
        <v>40</v>
      </c>
      <c r="C14" s="36">
        <f>COUNTIF(Table1[Project Name],Table2[[#This Row],[Project Name]])</f>
        <v>50</v>
      </c>
      <c r="D14" s="37">
        <f>_xlfn.MINIFS(Table1[Start Date],Table1[Project Name],Table2[[#This Row],[Project Name]])</f>
        <v>44257</v>
      </c>
      <c r="E14" s="37">
        <f>_xlfn.MAXIFS(Table1[Start Date],Table1[Project Name],Table2[[#This Row],[Project Name]])</f>
        <v>44266</v>
      </c>
      <c r="F14" s="38">
        <f>Table2[[#This Row],[End]]-Table2[[#This Row],[Start]]+1</f>
        <v>10</v>
      </c>
    </row>
    <row r="15" spans="1:20" ht="22.5" customHeight="1" x14ac:dyDescent="0.25">
      <c r="B15" s="35" t="s">
        <v>41</v>
      </c>
      <c r="C15" s="36">
        <f>COUNTIF(Table1[Project Name],Table2[[#This Row],[Project Name]])</f>
        <v>50</v>
      </c>
      <c r="D15" s="37">
        <f>_xlfn.MINIFS(Table1[Start Date],Table1[Project Name],Table2[[#This Row],[Project Name]])</f>
        <v>44267</v>
      </c>
      <c r="E15" s="37">
        <f>_xlfn.MAXIFS(Table1[Start Date],Table1[Project Name],Table2[[#This Row],[Project Name]])</f>
        <v>44276</v>
      </c>
      <c r="F15" s="38">
        <f>Table2[[#This Row],[End]]-Table2[[#This Row],[Start]]+1</f>
        <v>10</v>
      </c>
    </row>
    <row r="16" spans="1:20" ht="22.5" customHeight="1" x14ac:dyDescent="0.25">
      <c r="B16" s="35" t="s">
        <v>42</v>
      </c>
      <c r="C16" s="36">
        <f>COUNTIF(Table1[Project Name],Table2[[#This Row],[Project Name]])</f>
        <v>50</v>
      </c>
      <c r="D16" s="37">
        <f>_xlfn.MINIFS(Table1[Start Date],Table1[Project Name],Table2[[#This Row],[Project Name]])</f>
        <v>44277</v>
      </c>
      <c r="E16" s="37">
        <f>_xlfn.MAXIFS(Table1[Start Date],Table1[Project Name],Table2[[#This Row],[Project Name]])</f>
        <v>44286</v>
      </c>
      <c r="F16" s="38">
        <f>Table2[[#This Row],[End]]-Table2[[#This Row],[Start]]+1</f>
        <v>10</v>
      </c>
    </row>
    <row r="17" spans="2:6" ht="22.5" customHeight="1" x14ac:dyDescent="0.25">
      <c r="B17" s="35" t="s">
        <v>43</v>
      </c>
      <c r="C17" s="36">
        <f>COUNTIF(Table1[Project Name],Table2[[#This Row],[Project Name]])</f>
        <v>92</v>
      </c>
      <c r="D17" s="37">
        <f>_xlfn.MINIFS(Table1[Start Date],Table1[Project Name],Table2[[#This Row],[Project Name]])</f>
        <v>44287</v>
      </c>
      <c r="E17" s="37">
        <f>_xlfn.MAXIFS(Table1[Start Date],Table1[Project Name],Table2[[#This Row],[Project Name]])</f>
        <v>44305</v>
      </c>
      <c r="F17" s="38">
        <f>Table2[[#This Row],[End]]-Table2[[#This Row],[Start]]+1</f>
        <v>19</v>
      </c>
    </row>
    <row r="18" spans="2:6" ht="22.5" customHeight="1" x14ac:dyDescent="0.25">
      <c r="E18" s="21"/>
    </row>
  </sheetData>
  <sheetProtection sheet="1" objects="1" scenarios="1"/>
  <mergeCells count="2">
    <mergeCell ref="B1:F2"/>
    <mergeCell ref="G1:T2"/>
  </mergeCells>
  <phoneticPr fontId="20" type="noConversion"/>
  <pageMargins left="0.7" right="0.7" top="0.75" bottom="0.75" header="0.3" footer="0.3"/>
  <pageSetup orientation="portrait" horizontalDpi="200" verticalDpi="200"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545"/>
  <sheetViews>
    <sheetView showGridLines="0" workbookViewId="0">
      <selection activeCell="A2" sqref="A2"/>
    </sheetView>
  </sheetViews>
  <sheetFormatPr defaultRowHeight="15" x14ac:dyDescent="0.25"/>
  <cols>
    <col min="1" max="2" width="9.140625" style="1"/>
    <col min="3" max="3" width="18.5703125" style="1" customWidth="1"/>
    <col min="4" max="4" width="16.28515625" style="1" customWidth="1"/>
    <col min="5" max="5" width="36.85546875" style="1" customWidth="1"/>
    <col min="6" max="6" width="13.7109375" style="1" customWidth="1"/>
    <col min="7" max="7" width="12.42578125" style="3" customWidth="1"/>
    <col min="8" max="8" width="13" style="1" customWidth="1"/>
    <col min="9" max="16384" width="9.140625" style="1"/>
  </cols>
  <sheetData>
    <row r="1" spans="1:8" ht="40.5" customHeight="1" x14ac:dyDescent="0.25">
      <c r="A1" s="28"/>
      <c r="B1" s="28"/>
      <c r="C1" s="30" t="s">
        <v>70</v>
      </c>
      <c r="D1" s="28"/>
      <c r="E1" s="28"/>
      <c r="F1" s="28"/>
      <c r="G1" s="29"/>
      <c r="H1" s="28"/>
    </row>
    <row r="5" spans="1:8" ht="24.75" customHeight="1" x14ac:dyDescent="0.25">
      <c r="B5" s="45" t="s">
        <v>1</v>
      </c>
      <c r="C5" s="45" t="s">
        <v>0</v>
      </c>
      <c r="D5" s="45" t="s">
        <v>2</v>
      </c>
      <c r="E5" s="45" t="s">
        <v>54</v>
      </c>
      <c r="F5" s="45" t="s">
        <v>3</v>
      </c>
      <c r="G5" s="46" t="s">
        <v>4</v>
      </c>
      <c r="H5" s="45" t="s">
        <v>5</v>
      </c>
    </row>
    <row r="6" spans="1:8" x14ac:dyDescent="0.25">
      <c r="B6" s="47">
        <v>1</v>
      </c>
      <c r="C6" s="47" t="s">
        <v>7</v>
      </c>
      <c r="D6" s="47" t="s">
        <v>34</v>
      </c>
      <c r="E6" s="47" t="s">
        <v>55</v>
      </c>
      <c r="F6" s="48">
        <v>44197</v>
      </c>
      <c r="G6" s="48">
        <v>44204</v>
      </c>
      <c r="H6" s="49">
        <v>1</v>
      </c>
    </row>
    <row r="7" spans="1:8" x14ac:dyDescent="0.25">
      <c r="B7" s="47">
        <v>2</v>
      </c>
      <c r="C7" s="47" t="s">
        <v>8</v>
      </c>
      <c r="D7" s="47" t="s">
        <v>34</v>
      </c>
      <c r="E7" s="47" t="s">
        <v>55</v>
      </c>
      <c r="F7" s="48">
        <v>44197</v>
      </c>
      <c r="G7" s="48">
        <v>44202</v>
      </c>
      <c r="H7" s="49">
        <v>2</v>
      </c>
    </row>
    <row r="8" spans="1:8" x14ac:dyDescent="0.25">
      <c r="B8" s="47">
        <v>3</v>
      </c>
      <c r="C8" s="47" t="s">
        <v>9</v>
      </c>
      <c r="D8" s="47" t="s">
        <v>34</v>
      </c>
      <c r="E8" s="47" t="s">
        <v>55</v>
      </c>
      <c r="F8" s="48">
        <v>44197</v>
      </c>
      <c r="G8" s="48">
        <v>44202</v>
      </c>
      <c r="H8" s="49">
        <v>2</v>
      </c>
    </row>
    <row r="9" spans="1:8" x14ac:dyDescent="0.25">
      <c r="B9" s="47">
        <v>4</v>
      </c>
      <c r="C9" s="47" t="s">
        <v>10</v>
      </c>
      <c r="D9" s="47" t="s">
        <v>34</v>
      </c>
      <c r="E9" s="47" t="s">
        <v>55</v>
      </c>
      <c r="F9" s="48">
        <v>44198</v>
      </c>
      <c r="G9" s="48">
        <v>44205</v>
      </c>
      <c r="H9" s="49">
        <v>1</v>
      </c>
    </row>
    <row r="10" spans="1:8" x14ac:dyDescent="0.25">
      <c r="B10" s="47">
        <v>5</v>
      </c>
      <c r="C10" s="47" t="s">
        <v>11</v>
      </c>
      <c r="D10" s="47" t="s">
        <v>34</v>
      </c>
      <c r="E10" s="47" t="s">
        <v>55</v>
      </c>
      <c r="F10" s="48">
        <v>44198</v>
      </c>
      <c r="G10" s="48">
        <v>44203</v>
      </c>
      <c r="H10" s="49">
        <v>1</v>
      </c>
    </row>
    <row r="11" spans="1:8" x14ac:dyDescent="0.25">
      <c r="B11" s="47">
        <v>6</v>
      </c>
      <c r="C11" s="47" t="s">
        <v>12</v>
      </c>
      <c r="D11" s="47" t="s">
        <v>34</v>
      </c>
      <c r="E11" s="47" t="s">
        <v>55</v>
      </c>
      <c r="F11" s="48">
        <v>44198</v>
      </c>
      <c r="G11" s="48">
        <v>44204</v>
      </c>
      <c r="H11" s="49">
        <v>1</v>
      </c>
    </row>
    <row r="12" spans="1:8" x14ac:dyDescent="0.25">
      <c r="B12" s="47">
        <v>7</v>
      </c>
      <c r="C12" s="47" t="s">
        <v>13</v>
      </c>
      <c r="D12" s="47" t="s">
        <v>34</v>
      </c>
      <c r="E12" s="47" t="s">
        <v>55</v>
      </c>
      <c r="F12" s="48">
        <v>44198</v>
      </c>
      <c r="G12" s="48">
        <v>44203</v>
      </c>
      <c r="H12" s="49">
        <v>2</v>
      </c>
    </row>
    <row r="13" spans="1:8" x14ac:dyDescent="0.25">
      <c r="B13" s="47">
        <v>8</v>
      </c>
      <c r="C13" s="47" t="s">
        <v>14</v>
      </c>
      <c r="D13" s="47" t="s">
        <v>34</v>
      </c>
      <c r="E13" s="47" t="s">
        <v>55</v>
      </c>
      <c r="F13" s="48">
        <v>44198</v>
      </c>
      <c r="G13" s="48">
        <v>44201</v>
      </c>
      <c r="H13" s="49">
        <v>2</v>
      </c>
    </row>
    <row r="14" spans="1:8" x14ac:dyDescent="0.25">
      <c r="B14" s="47">
        <v>9</v>
      </c>
      <c r="C14" s="47" t="s">
        <v>15</v>
      </c>
      <c r="D14" s="47" t="s">
        <v>34</v>
      </c>
      <c r="E14" s="47" t="s">
        <v>55</v>
      </c>
      <c r="F14" s="48">
        <v>44199</v>
      </c>
      <c r="G14" s="48">
        <v>44205</v>
      </c>
      <c r="H14" s="49">
        <v>1</v>
      </c>
    </row>
    <row r="15" spans="1:8" x14ac:dyDescent="0.25">
      <c r="B15" s="47">
        <v>10</v>
      </c>
      <c r="C15" s="47" t="s">
        <v>16</v>
      </c>
      <c r="D15" s="47" t="s">
        <v>34</v>
      </c>
      <c r="E15" s="47" t="s">
        <v>55</v>
      </c>
      <c r="F15" s="48">
        <v>44199</v>
      </c>
      <c r="G15" s="48">
        <v>44203</v>
      </c>
      <c r="H15" s="49">
        <v>0</v>
      </c>
    </row>
    <row r="16" spans="1:8" x14ac:dyDescent="0.25">
      <c r="B16" s="47">
        <v>11</v>
      </c>
      <c r="C16" s="47" t="s">
        <v>17</v>
      </c>
      <c r="D16" s="47" t="s">
        <v>34</v>
      </c>
      <c r="E16" s="47" t="s">
        <v>55</v>
      </c>
      <c r="F16" s="48">
        <v>44199</v>
      </c>
      <c r="G16" s="48">
        <v>44204</v>
      </c>
      <c r="H16" s="49">
        <v>1</v>
      </c>
    </row>
    <row r="17" spans="2:8" x14ac:dyDescent="0.25">
      <c r="B17" s="47">
        <v>12</v>
      </c>
      <c r="C17" s="47" t="s">
        <v>18</v>
      </c>
      <c r="D17" s="47" t="s">
        <v>34</v>
      </c>
      <c r="E17" s="47" t="s">
        <v>55</v>
      </c>
      <c r="F17" s="48">
        <v>44199</v>
      </c>
      <c r="G17" s="48">
        <v>44205</v>
      </c>
      <c r="H17" s="49">
        <v>0</v>
      </c>
    </row>
    <row r="18" spans="2:8" x14ac:dyDescent="0.25">
      <c r="B18" s="47">
        <v>13</v>
      </c>
      <c r="C18" s="47" t="s">
        <v>19</v>
      </c>
      <c r="D18" s="47" t="s">
        <v>34</v>
      </c>
      <c r="E18" s="47" t="s">
        <v>55</v>
      </c>
      <c r="F18" s="48">
        <v>44199</v>
      </c>
      <c r="G18" s="48">
        <v>44202</v>
      </c>
      <c r="H18" s="49">
        <v>1</v>
      </c>
    </row>
    <row r="19" spans="2:8" x14ac:dyDescent="0.25">
      <c r="B19" s="47">
        <v>14</v>
      </c>
      <c r="C19" s="47" t="s">
        <v>20</v>
      </c>
      <c r="D19" s="47" t="s">
        <v>34</v>
      </c>
      <c r="E19" s="47" t="s">
        <v>55</v>
      </c>
      <c r="F19" s="48">
        <v>44200</v>
      </c>
      <c r="G19" s="48">
        <v>44207</v>
      </c>
      <c r="H19" s="49">
        <v>1</v>
      </c>
    </row>
    <row r="20" spans="2:8" x14ac:dyDescent="0.25">
      <c r="B20" s="47">
        <v>15</v>
      </c>
      <c r="C20" s="47" t="s">
        <v>21</v>
      </c>
      <c r="D20" s="47" t="s">
        <v>34</v>
      </c>
      <c r="E20" s="47" t="s">
        <v>55</v>
      </c>
      <c r="F20" s="48">
        <v>44200</v>
      </c>
      <c r="G20" s="48">
        <v>44203</v>
      </c>
      <c r="H20" s="49">
        <v>0</v>
      </c>
    </row>
    <row r="21" spans="2:8" x14ac:dyDescent="0.25">
      <c r="B21" s="47">
        <v>16</v>
      </c>
      <c r="C21" s="47" t="s">
        <v>22</v>
      </c>
      <c r="D21" s="47" t="s">
        <v>34</v>
      </c>
      <c r="E21" s="47" t="s">
        <v>55</v>
      </c>
      <c r="F21" s="48">
        <v>44200</v>
      </c>
      <c r="G21" s="48">
        <v>44203</v>
      </c>
      <c r="H21" s="49">
        <v>2</v>
      </c>
    </row>
    <row r="22" spans="2:8" x14ac:dyDescent="0.25">
      <c r="B22" s="47">
        <v>17</v>
      </c>
      <c r="C22" s="47" t="s">
        <v>23</v>
      </c>
      <c r="D22" s="47" t="s">
        <v>34</v>
      </c>
      <c r="E22" s="47" t="s">
        <v>55</v>
      </c>
      <c r="F22" s="48">
        <v>44200</v>
      </c>
      <c r="G22" s="48">
        <v>44205</v>
      </c>
      <c r="H22" s="49">
        <v>0</v>
      </c>
    </row>
    <row r="23" spans="2:8" x14ac:dyDescent="0.25">
      <c r="B23" s="47">
        <v>18</v>
      </c>
      <c r="C23" s="47" t="s">
        <v>24</v>
      </c>
      <c r="D23" s="47" t="s">
        <v>34</v>
      </c>
      <c r="E23" s="47" t="s">
        <v>55</v>
      </c>
      <c r="F23" s="48">
        <v>44200</v>
      </c>
      <c r="G23" s="48">
        <v>44203</v>
      </c>
      <c r="H23" s="49">
        <v>0</v>
      </c>
    </row>
    <row r="24" spans="2:8" x14ac:dyDescent="0.25">
      <c r="B24" s="47">
        <v>19</v>
      </c>
      <c r="C24" s="47" t="s">
        <v>25</v>
      </c>
      <c r="D24" s="47" t="s">
        <v>34</v>
      </c>
      <c r="E24" s="47" t="s">
        <v>55</v>
      </c>
      <c r="F24" s="48">
        <v>44201</v>
      </c>
      <c r="G24" s="48">
        <v>44204</v>
      </c>
      <c r="H24" s="49">
        <v>2</v>
      </c>
    </row>
    <row r="25" spans="2:8" x14ac:dyDescent="0.25">
      <c r="B25" s="47">
        <v>20</v>
      </c>
      <c r="C25" s="47" t="s">
        <v>26</v>
      </c>
      <c r="D25" s="47" t="s">
        <v>34</v>
      </c>
      <c r="E25" s="47" t="s">
        <v>55</v>
      </c>
      <c r="F25" s="48">
        <v>44201</v>
      </c>
      <c r="G25" s="48">
        <v>44205</v>
      </c>
      <c r="H25" s="49">
        <v>2</v>
      </c>
    </row>
    <row r="26" spans="2:8" x14ac:dyDescent="0.25">
      <c r="B26" s="47">
        <v>21</v>
      </c>
      <c r="C26" s="47" t="s">
        <v>27</v>
      </c>
      <c r="D26" s="47" t="s">
        <v>34</v>
      </c>
      <c r="E26" s="47" t="s">
        <v>55</v>
      </c>
      <c r="F26" s="48">
        <v>44201</v>
      </c>
      <c r="G26" s="48">
        <v>44206</v>
      </c>
      <c r="H26" s="49">
        <v>2</v>
      </c>
    </row>
    <row r="27" spans="2:8" x14ac:dyDescent="0.25">
      <c r="B27" s="47">
        <v>22</v>
      </c>
      <c r="C27" s="47" t="s">
        <v>28</v>
      </c>
      <c r="D27" s="47" t="s">
        <v>34</v>
      </c>
      <c r="E27" s="47" t="s">
        <v>55</v>
      </c>
      <c r="F27" s="48">
        <v>44201</v>
      </c>
      <c r="G27" s="48">
        <v>44204</v>
      </c>
      <c r="H27" s="49">
        <v>1</v>
      </c>
    </row>
    <row r="28" spans="2:8" x14ac:dyDescent="0.25">
      <c r="B28" s="47">
        <v>23</v>
      </c>
      <c r="C28" s="47" t="s">
        <v>29</v>
      </c>
      <c r="D28" s="47" t="s">
        <v>34</v>
      </c>
      <c r="E28" s="47" t="s">
        <v>55</v>
      </c>
      <c r="F28" s="48">
        <v>44201</v>
      </c>
      <c r="G28" s="48">
        <v>44204</v>
      </c>
      <c r="H28" s="49">
        <v>2</v>
      </c>
    </row>
    <row r="29" spans="2:8" x14ac:dyDescent="0.25">
      <c r="B29" s="47">
        <v>24</v>
      </c>
      <c r="C29" s="47" t="s">
        <v>9</v>
      </c>
      <c r="D29" s="47" t="s">
        <v>34</v>
      </c>
      <c r="E29" s="47" t="s">
        <v>55</v>
      </c>
      <c r="F29" s="48">
        <v>44202</v>
      </c>
      <c r="G29" s="48">
        <v>44207</v>
      </c>
      <c r="H29" s="49">
        <v>2</v>
      </c>
    </row>
    <row r="30" spans="2:8" x14ac:dyDescent="0.25">
      <c r="B30" s="47">
        <v>25</v>
      </c>
      <c r="C30" s="47" t="s">
        <v>10</v>
      </c>
      <c r="D30" s="47" t="s">
        <v>34</v>
      </c>
      <c r="E30" s="47" t="s">
        <v>55</v>
      </c>
      <c r="F30" s="48">
        <v>44202</v>
      </c>
      <c r="G30" s="48">
        <v>44205</v>
      </c>
      <c r="H30" s="49">
        <v>1</v>
      </c>
    </row>
    <row r="31" spans="2:8" x14ac:dyDescent="0.25">
      <c r="B31" s="47">
        <v>26</v>
      </c>
      <c r="C31" s="47" t="s">
        <v>11</v>
      </c>
      <c r="D31" s="47" t="s">
        <v>34</v>
      </c>
      <c r="E31" s="47" t="s">
        <v>55</v>
      </c>
      <c r="F31" s="48">
        <v>44202</v>
      </c>
      <c r="G31" s="48">
        <v>44205</v>
      </c>
      <c r="H31" s="49">
        <v>2</v>
      </c>
    </row>
    <row r="32" spans="2:8" x14ac:dyDescent="0.25">
      <c r="B32" s="47">
        <v>27</v>
      </c>
      <c r="C32" s="47" t="s">
        <v>12</v>
      </c>
      <c r="D32" s="47" t="s">
        <v>34</v>
      </c>
      <c r="E32" s="47" t="s">
        <v>55</v>
      </c>
      <c r="F32" s="48">
        <v>44202</v>
      </c>
      <c r="G32" s="48">
        <v>44206</v>
      </c>
      <c r="H32" s="49">
        <v>2</v>
      </c>
    </row>
    <row r="33" spans="2:8" x14ac:dyDescent="0.25">
      <c r="B33" s="47">
        <v>28</v>
      </c>
      <c r="C33" s="47" t="s">
        <v>13</v>
      </c>
      <c r="D33" s="47" t="s">
        <v>34</v>
      </c>
      <c r="E33" s="47" t="s">
        <v>55</v>
      </c>
      <c r="F33" s="48">
        <v>44202</v>
      </c>
      <c r="G33" s="48">
        <v>44205</v>
      </c>
      <c r="H33" s="49">
        <v>1</v>
      </c>
    </row>
    <row r="34" spans="2:8" x14ac:dyDescent="0.25">
      <c r="B34" s="47">
        <v>29</v>
      </c>
      <c r="C34" s="47" t="s">
        <v>14</v>
      </c>
      <c r="D34" s="47" t="s">
        <v>34</v>
      </c>
      <c r="E34" s="47" t="s">
        <v>55</v>
      </c>
      <c r="F34" s="48">
        <v>44203</v>
      </c>
      <c r="G34" s="48">
        <v>44208</v>
      </c>
      <c r="H34" s="49">
        <v>0</v>
      </c>
    </row>
    <row r="35" spans="2:8" x14ac:dyDescent="0.25">
      <c r="B35" s="47">
        <v>30</v>
      </c>
      <c r="C35" s="47" t="s">
        <v>31</v>
      </c>
      <c r="D35" s="47" t="s">
        <v>34</v>
      </c>
      <c r="E35" s="47" t="s">
        <v>55</v>
      </c>
      <c r="F35" s="48">
        <v>44203</v>
      </c>
      <c r="G35" s="48">
        <v>44209</v>
      </c>
      <c r="H35" s="49">
        <v>1</v>
      </c>
    </row>
    <row r="36" spans="2:8" x14ac:dyDescent="0.25">
      <c r="B36" s="47">
        <v>31</v>
      </c>
      <c r="C36" s="47" t="s">
        <v>7</v>
      </c>
      <c r="D36" s="47" t="s">
        <v>34</v>
      </c>
      <c r="E36" s="47" t="s">
        <v>55</v>
      </c>
      <c r="F36" s="48">
        <v>44203</v>
      </c>
      <c r="G36" s="48">
        <v>44208</v>
      </c>
      <c r="H36" s="49">
        <v>1</v>
      </c>
    </row>
    <row r="37" spans="2:8" x14ac:dyDescent="0.25">
      <c r="B37" s="47">
        <v>32</v>
      </c>
      <c r="C37" s="47" t="s">
        <v>8</v>
      </c>
      <c r="D37" s="47" t="s">
        <v>34</v>
      </c>
      <c r="E37" s="47" t="s">
        <v>55</v>
      </c>
      <c r="F37" s="48">
        <v>44203</v>
      </c>
      <c r="G37" s="48">
        <v>44208</v>
      </c>
      <c r="H37" s="49">
        <v>2</v>
      </c>
    </row>
    <row r="38" spans="2:8" x14ac:dyDescent="0.25">
      <c r="B38" s="47">
        <v>33</v>
      </c>
      <c r="C38" s="47" t="s">
        <v>9</v>
      </c>
      <c r="D38" s="47" t="s">
        <v>34</v>
      </c>
      <c r="E38" s="47" t="s">
        <v>55</v>
      </c>
      <c r="F38" s="48">
        <v>44203</v>
      </c>
      <c r="G38" s="48">
        <v>44206</v>
      </c>
      <c r="H38" s="49">
        <v>2</v>
      </c>
    </row>
    <row r="39" spans="2:8" x14ac:dyDescent="0.25">
      <c r="B39" s="47">
        <v>34</v>
      </c>
      <c r="C39" s="47" t="s">
        <v>10</v>
      </c>
      <c r="D39" s="47" t="s">
        <v>34</v>
      </c>
      <c r="E39" s="47" t="s">
        <v>55</v>
      </c>
      <c r="F39" s="48">
        <v>44204</v>
      </c>
      <c r="G39" s="48">
        <v>44211</v>
      </c>
      <c r="H39" s="49">
        <v>2</v>
      </c>
    </row>
    <row r="40" spans="2:8" x14ac:dyDescent="0.25">
      <c r="B40" s="47">
        <v>35</v>
      </c>
      <c r="C40" s="47" t="s">
        <v>11</v>
      </c>
      <c r="D40" s="47" t="s">
        <v>34</v>
      </c>
      <c r="E40" s="47" t="s">
        <v>55</v>
      </c>
      <c r="F40" s="48">
        <v>44204</v>
      </c>
      <c r="G40" s="48">
        <v>44210</v>
      </c>
      <c r="H40" s="49">
        <v>0</v>
      </c>
    </row>
    <row r="41" spans="2:8" x14ac:dyDescent="0.25">
      <c r="B41" s="47">
        <v>36</v>
      </c>
      <c r="C41" s="47" t="s">
        <v>12</v>
      </c>
      <c r="D41" s="47" t="s">
        <v>34</v>
      </c>
      <c r="E41" s="47" t="s">
        <v>55</v>
      </c>
      <c r="F41" s="48">
        <v>44204</v>
      </c>
      <c r="G41" s="48">
        <v>44209</v>
      </c>
      <c r="H41" s="49">
        <v>2</v>
      </c>
    </row>
    <row r="42" spans="2:8" x14ac:dyDescent="0.25">
      <c r="B42" s="47">
        <v>37</v>
      </c>
      <c r="C42" s="47" t="s">
        <v>13</v>
      </c>
      <c r="D42" s="47" t="s">
        <v>34</v>
      </c>
      <c r="E42" s="47" t="s">
        <v>55</v>
      </c>
      <c r="F42" s="48">
        <v>44204</v>
      </c>
      <c r="G42" s="48">
        <v>44207</v>
      </c>
      <c r="H42" s="49">
        <v>1</v>
      </c>
    </row>
    <row r="43" spans="2:8" x14ac:dyDescent="0.25">
      <c r="B43" s="47">
        <v>38</v>
      </c>
      <c r="C43" s="47" t="s">
        <v>14</v>
      </c>
      <c r="D43" s="47" t="s">
        <v>34</v>
      </c>
      <c r="E43" s="47" t="s">
        <v>55</v>
      </c>
      <c r="F43" s="48">
        <v>44204</v>
      </c>
      <c r="G43" s="48">
        <v>44211</v>
      </c>
      <c r="H43" s="49">
        <v>1</v>
      </c>
    </row>
    <row r="44" spans="2:8" x14ac:dyDescent="0.25">
      <c r="B44" s="47">
        <v>39</v>
      </c>
      <c r="C44" s="47" t="s">
        <v>15</v>
      </c>
      <c r="D44" s="47" t="s">
        <v>34</v>
      </c>
      <c r="E44" s="47" t="s">
        <v>55</v>
      </c>
      <c r="F44" s="48">
        <v>44205</v>
      </c>
      <c r="G44" s="48">
        <v>44210</v>
      </c>
      <c r="H44" s="49">
        <v>1</v>
      </c>
    </row>
    <row r="45" spans="2:8" x14ac:dyDescent="0.25">
      <c r="B45" s="47">
        <v>40</v>
      </c>
      <c r="C45" s="47" t="s">
        <v>16</v>
      </c>
      <c r="D45" s="47" t="s">
        <v>34</v>
      </c>
      <c r="E45" s="47" t="s">
        <v>55</v>
      </c>
      <c r="F45" s="48">
        <v>44205</v>
      </c>
      <c r="G45" s="48">
        <v>44209</v>
      </c>
      <c r="H45" s="49">
        <v>0</v>
      </c>
    </row>
    <row r="46" spans="2:8" x14ac:dyDescent="0.25">
      <c r="B46" s="47">
        <v>41</v>
      </c>
      <c r="C46" s="47" t="s">
        <v>17</v>
      </c>
      <c r="D46" s="47" t="s">
        <v>34</v>
      </c>
      <c r="E46" s="47" t="s">
        <v>55</v>
      </c>
      <c r="F46" s="48">
        <v>44205</v>
      </c>
      <c r="G46" s="48">
        <v>44210</v>
      </c>
      <c r="H46" s="49">
        <v>1</v>
      </c>
    </row>
    <row r="47" spans="2:8" x14ac:dyDescent="0.25">
      <c r="B47" s="47">
        <v>42</v>
      </c>
      <c r="C47" s="47" t="s">
        <v>18</v>
      </c>
      <c r="D47" s="47" t="s">
        <v>34</v>
      </c>
      <c r="E47" s="47" t="s">
        <v>55</v>
      </c>
      <c r="F47" s="48">
        <v>44205</v>
      </c>
      <c r="G47" s="48">
        <v>44210</v>
      </c>
      <c r="H47" s="49">
        <v>2</v>
      </c>
    </row>
    <row r="48" spans="2:8" x14ac:dyDescent="0.25">
      <c r="B48" s="47">
        <v>43</v>
      </c>
      <c r="C48" s="47" t="s">
        <v>19</v>
      </c>
      <c r="D48" s="47" t="s">
        <v>34</v>
      </c>
      <c r="E48" s="47" t="s">
        <v>55</v>
      </c>
      <c r="F48" s="48">
        <v>44205</v>
      </c>
      <c r="G48" s="48">
        <v>44212</v>
      </c>
      <c r="H48" s="49">
        <v>1</v>
      </c>
    </row>
    <row r="49" spans="2:8" x14ac:dyDescent="0.25">
      <c r="B49" s="47">
        <v>44</v>
      </c>
      <c r="C49" s="47" t="s">
        <v>20</v>
      </c>
      <c r="D49" s="47" t="s">
        <v>34</v>
      </c>
      <c r="E49" s="47" t="s">
        <v>55</v>
      </c>
      <c r="F49" s="48">
        <v>44206</v>
      </c>
      <c r="G49" s="48">
        <v>44209</v>
      </c>
      <c r="H49" s="49">
        <v>0</v>
      </c>
    </row>
    <row r="50" spans="2:8" x14ac:dyDescent="0.25">
      <c r="B50" s="47">
        <v>45</v>
      </c>
      <c r="C50" s="47" t="s">
        <v>21</v>
      </c>
      <c r="D50" s="47" t="s">
        <v>34</v>
      </c>
      <c r="E50" s="47" t="s">
        <v>55</v>
      </c>
      <c r="F50" s="48">
        <v>44206</v>
      </c>
      <c r="G50" s="48">
        <v>44209</v>
      </c>
      <c r="H50" s="49">
        <v>2</v>
      </c>
    </row>
    <row r="51" spans="2:8" x14ac:dyDescent="0.25">
      <c r="B51" s="47">
        <v>46</v>
      </c>
      <c r="C51" s="47" t="s">
        <v>22</v>
      </c>
      <c r="D51" s="47" t="s">
        <v>34</v>
      </c>
      <c r="E51" s="47" t="s">
        <v>55</v>
      </c>
      <c r="F51" s="48">
        <v>44206</v>
      </c>
      <c r="G51" s="48">
        <v>44212</v>
      </c>
      <c r="H51" s="49">
        <v>0</v>
      </c>
    </row>
    <row r="52" spans="2:8" x14ac:dyDescent="0.25">
      <c r="B52" s="47">
        <v>47</v>
      </c>
      <c r="C52" s="47" t="s">
        <v>23</v>
      </c>
      <c r="D52" s="47" t="s">
        <v>34</v>
      </c>
      <c r="E52" s="47" t="s">
        <v>55</v>
      </c>
      <c r="F52" s="48">
        <v>44206</v>
      </c>
      <c r="G52" s="48">
        <v>44212</v>
      </c>
      <c r="H52" s="49">
        <v>0</v>
      </c>
    </row>
    <row r="53" spans="2:8" x14ac:dyDescent="0.25">
      <c r="B53" s="47">
        <v>48</v>
      </c>
      <c r="C53" s="47" t="s">
        <v>24</v>
      </c>
      <c r="D53" s="47" t="s">
        <v>34</v>
      </c>
      <c r="E53" s="47" t="s">
        <v>55</v>
      </c>
      <c r="F53" s="48">
        <v>44206</v>
      </c>
      <c r="G53" s="48">
        <v>44210</v>
      </c>
      <c r="H53" s="49">
        <v>2</v>
      </c>
    </row>
    <row r="54" spans="2:8" x14ac:dyDescent="0.25">
      <c r="B54" s="47">
        <v>49</v>
      </c>
      <c r="C54" s="47" t="s">
        <v>25</v>
      </c>
      <c r="D54" s="47" t="s">
        <v>35</v>
      </c>
      <c r="E54" s="47" t="s">
        <v>55</v>
      </c>
      <c r="F54" s="48">
        <v>44207</v>
      </c>
      <c r="G54" s="48">
        <v>44210</v>
      </c>
      <c r="H54" s="49">
        <v>0</v>
      </c>
    </row>
    <row r="55" spans="2:8" x14ac:dyDescent="0.25">
      <c r="B55" s="47">
        <v>50</v>
      </c>
      <c r="C55" s="47" t="s">
        <v>26</v>
      </c>
      <c r="D55" s="47" t="s">
        <v>35</v>
      </c>
      <c r="E55" s="47" t="s">
        <v>55</v>
      </c>
      <c r="F55" s="48">
        <v>44207</v>
      </c>
      <c r="G55" s="48">
        <v>44213</v>
      </c>
      <c r="H55" s="49">
        <v>2</v>
      </c>
    </row>
    <row r="56" spans="2:8" x14ac:dyDescent="0.25">
      <c r="B56" s="47">
        <v>51</v>
      </c>
      <c r="C56" s="47" t="s">
        <v>27</v>
      </c>
      <c r="D56" s="47" t="s">
        <v>35</v>
      </c>
      <c r="E56" s="47" t="s">
        <v>55</v>
      </c>
      <c r="F56" s="48">
        <v>44207</v>
      </c>
      <c r="G56" s="48">
        <v>44213</v>
      </c>
      <c r="H56" s="49">
        <v>1</v>
      </c>
    </row>
    <row r="57" spans="2:8" x14ac:dyDescent="0.25">
      <c r="B57" s="47">
        <v>52</v>
      </c>
      <c r="C57" s="47" t="s">
        <v>28</v>
      </c>
      <c r="D57" s="47" t="s">
        <v>35</v>
      </c>
      <c r="E57" s="47" t="s">
        <v>55</v>
      </c>
      <c r="F57" s="48">
        <v>44207</v>
      </c>
      <c r="G57" s="48">
        <v>44212</v>
      </c>
      <c r="H57" s="49">
        <v>0</v>
      </c>
    </row>
    <row r="58" spans="2:8" x14ac:dyDescent="0.25">
      <c r="B58" s="47">
        <v>53</v>
      </c>
      <c r="C58" s="47" t="s">
        <v>29</v>
      </c>
      <c r="D58" s="47" t="s">
        <v>35</v>
      </c>
      <c r="E58" s="47" t="s">
        <v>55</v>
      </c>
      <c r="F58" s="48">
        <v>44207</v>
      </c>
      <c r="G58" s="48">
        <v>44210</v>
      </c>
      <c r="H58" s="49">
        <v>1</v>
      </c>
    </row>
    <row r="59" spans="2:8" x14ac:dyDescent="0.25">
      <c r="B59" s="47">
        <v>54</v>
      </c>
      <c r="C59" s="47" t="s">
        <v>9</v>
      </c>
      <c r="D59" s="47" t="s">
        <v>35</v>
      </c>
      <c r="E59" s="47" t="s">
        <v>55</v>
      </c>
      <c r="F59" s="48">
        <v>44208</v>
      </c>
      <c r="G59" s="48">
        <v>44214</v>
      </c>
      <c r="H59" s="49">
        <v>0</v>
      </c>
    </row>
    <row r="60" spans="2:8" x14ac:dyDescent="0.25">
      <c r="B60" s="47">
        <v>55</v>
      </c>
      <c r="C60" s="47" t="s">
        <v>10</v>
      </c>
      <c r="D60" s="47" t="s">
        <v>35</v>
      </c>
      <c r="E60" s="47" t="s">
        <v>55</v>
      </c>
      <c r="F60" s="48">
        <v>44208</v>
      </c>
      <c r="G60" s="48">
        <v>44213</v>
      </c>
      <c r="H60" s="49">
        <v>1</v>
      </c>
    </row>
    <row r="61" spans="2:8" x14ac:dyDescent="0.25">
      <c r="B61" s="47">
        <v>56</v>
      </c>
      <c r="C61" s="47" t="s">
        <v>11</v>
      </c>
      <c r="D61" s="47" t="s">
        <v>35</v>
      </c>
      <c r="E61" s="47" t="s">
        <v>55</v>
      </c>
      <c r="F61" s="48">
        <v>44208</v>
      </c>
      <c r="G61" s="48">
        <v>44213</v>
      </c>
      <c r="H61" s="49">
        <v>1</v>
      </c>
    </row>
    <row r="62" spans="2:8" x14ac:dyDescent="0.25">
      <c r="B62" s="47">
        <v>57</v>
      </c>
      <c r="C62" s="47" t="s">
        <v>12</v>
      </c>
      <c r="D62" s="47" t="s">
        <v>35</v>
      </c>
      <c r="E62" s="47" t="s">
        <v>55</v>
      </c>
      <c r="F62" s="48">
        <v>44208</v>
      </c>
      <c r="G62" s="48">
        <v>44213</v>
      </c>
      <c r="H62" s="49">
        <v>2</v>
      </c>
    </row>
    <row r="63" spans="2:8" x14ac:dyDescent="0.25">
      <c r="B63" s="47">
        <v>58</v>
      </c>
      <c r="C63" s="47" t="s">
        <v>13</v>
      </c>
      <c r="D63" s="47" t="s">
        <v>35</v>
      </c>
      <c r="E63" s="47" t="s">
        <v>55</v>
      </c>
      <c r="F63" s="48">
        <v>44208</v>
      </c>
      <c r="G63" s="48">
        <v>44215</v>
      </c>
      <c r="H63" s="49">
        <v>1</v>
      </c>
    </row>
    <row r="64" spans="2:8" x14ac:dyDescent="0.25">
      <c r="B64" s="47">
        <v>59</v>
      </c>
      <c r="C64" s="47" t="s">
        <v>14</v>
      </c>
      <c r="D64" s="47" t="s">
        <v>35</v>
      </c>
      <c r="E64" s="47" t="s">
        <v>55</v>
      </c>
      <c r="F64" s="48">
        <v>44209</v>
      </c>
      <c r="G64" s="48">
        <v>44214</v>
      </c>
      <c r="H64" s="49">
        <v>1</v>
      </c>
    </row>
    <row r="65" spans="2:8" x14ac:dyDescent="0.25">
      <c r="B65" s="47">
        <v>60</v>
      </c>
      <c r="C65" s="47" t="s">
        <v>31</v>
      </c>
      <c r="D65" s="47" t="s">
        <v>35</v>
      </c>
      <c r="E65" s="47" t="s">
        <v>55</v>
      </c>
      <c r="F65" s="48">
        <v>44209</v>
      </c>
      <c r="G65" s="48">
        <v>44213</v>
      </c>
      <c r="H65" s="49">
        <v>1</v>
      </c>
    </row>
    <row r="66" spans="2:8" x14ac:dyDescent="0.25">
      <c r="B66" s="47">
        <v>31</v>
      </c>
      <c r="C66" s="47" t="s">
        <v>7</v>
      </c>
      <c r="D66" s="47" t="s">
        <v>35</v>
      </c>
      <c r="E66" s="47" t="s">
        <v>55</v>
      </c>
      <c r="F66" s="48">
        <v>44209</v>
      </c>
      <c r="G66" s="48">
        <v>44212</v>
      </c>
      <c r="H66" s="50">
        <v>2</v>
      </c>
    </row>
    <row r="67" spans="2:8" x14ac:dyDescent="0.25">
      <c r="B67" s="47">
        <v>32</v>
      </c>
      <c r="C67" s="47" t="s">
        <v>8</v>
      </c>
      <c r="D67" s="47" t="s">
        <v>35</v>
      </c>
      <c r="E67" s="47" t="s">
        <v>55</v>
      </c>
      <c r="F67" s="48">
        <v>44209</v>
      </c>
      <c r="G67" s="48">
        <v>44216</v>
      </c>
      <c r="H67" s="50">
        <v>1</v>
      </c>
    </row>
    <row r="68" spans="2:8" x14ac:dyDescent="0.25">
      <c r="B68" s="47">
        <v>33</v>
      </c>
      <c r="C68" s="47" t="s">
        <v>9</v>
      </c>
      <c r="D68" s="47" t="s">
        <v>35</v>
      </c>
      <c r="E68" s="47" t="s">
        <v>55</v>
      </c>
      <c r="F68" s="48">
        <v>44209</v>
      </c>
      <c r="G68" s="48">
        <v>44215</v>
      </c>
      <c r="H68" s="50">
        <v>0</v>
      </c>
    </row>
    <row r="69" spans="2:8" x14ac:dyDescent="0.25">
      <c r="B69" s="47">
        <v>34</v>
      </c>
      <c r="C69" s="47" t="s">
        <v>10</v>
      </c>
      <c r="D69" s="47" t="s">
        <v>35</v>
      </c>
      <c r="E69" s="47" t="s">
        <v>55</v>
      </c>
      <c r="F69" s="48">
        <v>44210</v>
      </c>
      <c r="G69" s="48">
        <v>44217</v>
      </c>
      <c r="H69" s="50">
        <v>1</v>
      </c>
    </row>
    <row r="70" spans="2:8" x14ac:dyDescent="0.25">
      <c r="B70" s="47">
        <v>35</v>
      </c>
      <c r="C70" s="47" t="s">
        <v>11</v>
      </c>
      <c r="D70" s="47" t="s">
        <v>35</v>
      </c>
      <c r="E70" s="47" t="s">
        <v>55</v>
      </c>
      <c r="F70" s="48">
        <v>44210</v>
      </c>
      <c r="G70" s="48">
        <v>44216</v>
      </c>
      <c r="H70" s="50">
        <v>2</v>
      </c>
    </row>
    <row r="71" spans="2:8" x14ac:dyDescent="0.25">
      <c r="B71" s="47">
        <v>36</v>
      </c>
      <c r="C71" s="47" t="s">
        <v>12</v>
      </c>
      <c r="D71" s="47" t="s">
        <v>35</v>
      </c>
      <c r="E71" s="47" t="s">
        <v>55</v>
      </c>
      <c r="F71" s="48">
        <v>44210</v>
      </c>
      <c r="G71" s="48">
        <v>44213</v>
      </c>
      <c r="H71" s="50">
        <v>2</v>
      </c>
    </row>
    <row r="72" spans="2:8" x14ac:dyDescent="0.25">
      <c r="B72" s="47">
        <v>37</v>
      </c>
      <c r="C72" s="47" t="s">
        <v>13</v>
      </c>
      <c r="D72" s="47" t="s">
        <v>35</v>
      </c>
      <c r="E72" s="47" t="s">
        <v>55</v>
      </c>
      <c r="F72" s="48">
        <v>44210</v>
      </c>
      <c r="G72" s="48">
        <v>44214</v>
      </c>
      <c r="H72" s="50">
        <v>1</v>
      </c>
    </row>
    <row r="73" spans="2:8" x14ac:dyDescent="0.25">
      <c r="B73" s="47">
        <v>38</v>
      </c>
      <c r="C73" s="47" t="s">
        <v>14</v>
      </c>
      <c r="D73" s="47" t="s">
        <v>35</v>
      </c>
      <c r="E73" s="47" t="s">
        <v>55</v>
      </c>
      <c r="F73" s="48">
        <v>44210</v>
      </c>
      <c r="G73" s="48">
        <v>44213</v>
      </c>
      <c r="H73" s="50">
        <v>0</v>
      </c>
    </row>
    <row r="74" spans="2:8" x14ac:dyDescent="0.25">
      <c r="B74" s="47">
        <v>39</v>
      </c>
      <c r="C74" s="47" t="s">
        <v>15</v>
      </c>
      <c r="D74" s="47" t="s">
        <v>35</v>
      </c>
      <c r="E74" s="47" t="s">
        <v>55</v>
      </c>
      <c r="F74" s="48">
        <v>44211</v>
      </c>
      <c r="G74" s="48">
        <v>44214</v>
      </c>
      <c r="H74" s="50">
        <v>0</v>
      </c>
    </row>
    <row r="75" spans="2:8" x14ac:dyDescent="0.25">
      <c r="B75" s="47">
        <v>40</v>
      </c>
      <c r="C75" s="47" t="s">
        <v>16</v>
      </c>
      <c r="D75" s="47" t="s">
        <v>35</v>
      </c>
      <c r="E75" s="47" t="s">
        <v>55</v>
      </c>
      <c r="F75" s="48">
        <v>44211</v>
      </c>
      <c r="G75" s="48">
        <v>44216</v>
      </c>
      <c r="H75" s="50">
        <v>1</v>
      </c>
    </row>
    <row r="76" spans="2:8" x14ac:dyDescent="0.25">
      <c r="B76" s="47">
        <v>41</v>
      </c>
      <c r="C76" s="47" t="s">
        <v>17</v>
      </c>
      <c r="D76" s="47" t="s">
        <v>35</v>
      </c>
      <c r="E76" s="47" t="s">
        <v>55</v>
      </c>
      <c r="F76" s="48">
        <v>44211</v>
      </c>
      <c r="G76" s="48">
        <v>44214</v>
      </c>
      <c r="H76" s="50">
        <v>2</v>
      </c>
    </row>
    <row r="77" spans="2:8" x14ac:dyDescent="0.25">
      <c r="B77" s="47">
        <v>42</v>
      </c>
      <c r="C77" s="47" t="s">
        <v>18</v>
      </c>
      <c r="D77" s="47" t="s">
        <v>35</v>
      </c>
      <c r="E77" s="47" t="s">
        <v>55</v>
      </c>
      <c r="F77" s="48">
        <v>44211</v>
      </c>
      <c r="G77" s="48">
        <v>44217</v>
      </c>
      <c r="H77" s="50">
        <v>1</v>
      </c>
    </row>
    <row r="78" spans="2:8" x14ac:dyDescent="0.25">
      <c r="B78" s="47">
        <v>43</v>
      </c>
      <c r="C78" s="47" t="s">
        <v>19</v>
      </c>
      <c r="D78" s="47" t="s">
        <v>35</v>
      </c>
      <c r="E78" s="47" t="s">
        <v>55</v>
      </c>
      <c r="F78" s="48">
        <v>44211</v>
      </c>
      <c r="G78" s="48">
        <v>44214</v>
      </c>
      <c r="H78" s="50">
        <v>1</v>
      </c>
    </row>
    <row r="79" spans="2:8" x14ac:dyDescent="0.25">
      <c r="B79" s="47">
        <v>44</v>
      </c>
      <c r="C79" s="47" t="s">
        <v>20</v>
      </c>
      <c r="D79" s="47" t="s">
        <v>35</v>
      </c>
      <c r="E79" s="47" t="s">
        <v>55</v>
      </c>
      <c r="F79" s="48">
        <v>44212</v>
      </c>
      <c r="G79" s="48">
        <v>44218</v>
      </c>
      <c r="H79" s="50">
        <v>0</v>
      </c>
    </row>
    <row r="80" spans="2:8" x14ac:dyDescent="0.25">
      <c r="B80" s="47">
        <v>45</v>
      </c>
      <c r="C80" s="47" t="s">
        <v>21</v>
      </c>
      <c r="D80" s="47" t="s">
        <v>35</v>
      </c>
      <c r="E80" s="47" t="s">
        <v>55</v>
      </c>
      <c r="F80" s="48">
        <v>44212</v>
      </c>
      <c r="G80" s="48">
        <v>44217</v>
      </c>
      <c r="H80" s="50">
        <v>0</v>
      </c>
    </row>
    <row r="81" spans="2:8" x14ac:dyDescent="0.25">
      <c r="B81" s="47">
        <v>46</v>
      </c>
      <c r="C81" s="47" t="s">
        <v>22</v>
      </c>
      <c r="D81" s="47" t="s">
        <v>35</v>
      </c>
      <c r="E81" s="47" t="s">
        <v>55</v>
      </c>
      <c r="F81" s="48">
        <v>44212</v>
      </c>
      <c r="G81" s="48">
        <v>44216</v>
      </c>
      <c r="H81" s="50">
        <v>1</v>
      </c>
    </row>
    <row r="82" spans="2:8" x14ac:dyDescent="0.25">
      <c r="B82" s="47">
        <v>47</v>
      </c>
      <c r="C82" s="47" t="s">
        <v>23</v>
      </c>
      <c r="D82" s="47" t="s">
        <v>35</v>
      </c>
      <c r="E82" s="47" t="s">
        <v>55</v>
      </c>
      <c r="F82" s="48">
        <v>44212</v>
      </c>
      <c r="G82" s="48">
        <v>44217</v>
      </c>
      <c r="H82" s="50">
        <v>2</v>
      </c>
    </row>
    <row r="83" spans="2:8" x14ac:dyDescent="0.25">
      <c r="B83" s="47">
        <v>48</v>
      </c>
      <c r="C83" s="47" t="s">
        <v>24</v>
      </c>
      <c r="D83" s="47" t="s">
        <v>35</v>
      </c>
      <c r="E83" s="47" t="s">
        <v>55</v>
      </c>
      <c r="F83" s="48">
        <v>44212</v>
      </c>
      <c r="G83" s="48">
        <v>44219</v>
      </c>
      <c r="H83" s="50">
        <v>2</v>
      </c>
    </row>
    <row r="84" spans="2:8" x14ac:dyDescent="0.25">
      <c r="B84" s="47">
        <v>49</v>
      </c>
      <c r="C84" s="47" t="s">
        <v>25</v>
      </c>
      <c r="D84" s="47" t="s">
        <v>35</v>
      </c>
      <c r="E84" s="47" t="s">
        <v>55</v>
      </c>
      <c r="F84" s="48">
        <v>44213</v>
      </c>
      <c r="G84" s="48">
        <v>44216</v>
      </c>
      <c r="H84" s="50">
        <v>0</v>
      </c>
    </row>
    <row r="85" spans="2:8" x14ac:dyDescent="0.25">
      <c r="B85" s="47">
        <v>50</v>
      </c>
      <c r="C85" s="47" t="s">
        <v>26</v>
      </c>
      <c r="D85" s="47" t="s">
        <v>35</v>
      </c>
      <c r="E85" s="47" t="s">
        <v>55</v>
      </c>
      <c r="F85" s="48">
        <v>44213</v>
      </c>
      <c r="G85" s="48">
        <v>44220</v>
      </c>
      <c r="H85" s="50">
        <v>1</v>
      </c>
    </row>
    <row r="86" spans="2:8" x14ac:dyDescent="0.25">
      <c r="B86" s="47">
        <v>51</v>
      </c>
      <c r="C86" s="47" t="s">
        <v>27</v>
      </c>
      <c r="D86" s="47" t="s">
        <v>35</v>
      </c>
      <c r="E86" s="47" t="s">
        <v>55</v>
      </c>
      <c r="F86" s="48">
        <v>44213</v>
      </c>
      <c r="G86" s="48">
        <v>44217</v>
      </c>
      <c r="H86" s="50">
        <v>1</v>
      </c>
    </row>
    <row r="87" spans="2:8" x14ac:dyDescent="0.25">
      <c r="B87" s="47">
        <v>52</v>
      </c>
      <c r="C87" s="47" t="s">
        <v>28</v>
      </c>
      <c r="D87" s="47" t="s">
        <v>35</v>
      </c>
      <c r="E87" s="47" t="s">
        <v>55</v>
      </c>
      <c r="F87" s="48">
        <v>44213</v>
      </c>
      <c r="G87" s="48">
        <v>44216</v>
      </c>
      <c r="H87" s="50">
        <v>0</v>
      </c>
    </row>
    <row r="88" spans="2:8" x14ac:dyDescent="0.25">
      <c r="B88" s="47">
        <v>53</v>
      </c>
      <c r="C88" s="47" t="s">
        <v>29</v>
      </c>
      <c r="D88" s="47" t="s">
        <v>35</v>
      </c>
      <c r="E88" s="47" t="s">
        <v>55</v>
      </c>
      <c r="F88" s="48">
        <v>44213</v>
      </c>
      <c r="G88" s="48">
        <v>44216</v>
      </c>
      <c r="H88" s="50">
        <v>2</v>
      </c>
    </row>
    <row r="89" spans="2:8" x14ac:dyDescent="0.25">
      <c r="B89" s="47">
        <v>54</v>
      </c>
      <c r="C89" s="47" t="s">
        <v>9</v>
      </c>
      <c r="D89" s="47" t="s">
        <v>35</v>
      </c>
      <c r="E89" s="47" t="s">
        <v>55</v>
      </c>
      <c r="F89" s="48">
        <v>44214</v>
      </c>
      <c r="G89" s="48">
        <v>44220</v>
      </c>
      <c r="H89" s="50">
        <v>1</v>
      </c>
    </row>
    <row r="90" spans="2:8" x14ac:dyDescent="0.25">
      <c r="B90" s="47">
        <v>55</v>
      </c>
      <c r="C90" s="47" t="s">
        <v>10</v>
      </c>
      <c r="D90" s="47" t="s">
        <v>35</v>
      </c>
      <c r="E90" s="47" t="s">
        <v>55</v>
      </c>
      <c r="F90" s="48">
        <v>44214</v>
      </c>
      <c r="G90" s="48">
        <v>44221</v>
      </c>
      <c r="H90" s="50">
        <v>0</v>
      </c>
    </row>
    <row r="91" spans="2:8" x14ac:dyDescent="0.25">
      <c r="B91" s="47">
        <v>56</v>
      </c>
      <c r="C91" s="47" t="s">
        <v>11</v>
      </c>
      <c r="D91" s="47" t="s">
        <v>35</v>
      </c>
      <c r="E91" s="47" t="s">
        <v>55</v>
      </c>
      <c r="F91" s="48">
        <v>44214</v>
      </c>
      <c r="G91" s="48">
        <v>44219</v>
      </c>
      <c r="H91" s="50">
        <v>1</v>
      </c>
    </row>
    <row r="92" spans="2:8" x14ac:dyDescent="0.25">
      <c r="B92" s="47">
        <v>57</v>
      </c>
      <c r="C92" s="47" t="s">
        <v>12</v>
      </c>
      <c r="D92" s="47" t="s">
        <v>35</v>
      </c>
      <c r="E92" s="47" t="s">
        <v>55</v>
      </c>
      <c r="F92" s="48">
        <v>44214</v>
      </c>
      <c r="G92" s="48">
        <v>44218</v>
      </c>
      <c r="H92" s="50">
        <v>2</v>
      </c>
    </row>
    <row r="93" spans="2:8" x14ac:dyDescent="0.25">
      <c r="B93" s="47">
        <v>58</v>
      </c>
      <c r="C93" s="47" t="s">
        <v>13</v>
      </c>
      <c r="D93" s="47" t="s">
        <v>35</v>
      </c>
      <c r="E93" s="47" t="s">
        <v>55</v>
      </c>
      <c r="F93" s="48">
        <v>44214</v>
      </c>
      <c r="G93" s="48">
        <v>44218</v>
      </c>
      <c r="H93" s="50">
        <v>1</v>
      </c>
    </row>
    <row r="94" spans="2:8" x14ac:dyDescent="0.25">
      <c r="B94" s="47">
        <v>59</v>
      </c>
      <c r="C94" s="47" t="s">
        <v>14</v>
      </c>
      <c r="D94" s="47" t="s">
        <v>35</v>
      </c>
      <c r="E94" s="47" t="s">
        <v>55</v>
      </c>
      <c r="F94" s="48">
        <v>44215</v>
      </c>
      <c r="G94" s="48">
        <v>44221</v>
      </c>
      <c r="H94" s="50">
        <v>0</v>
      </c>
    </row>
    <row r="95" spans="2:8" x14ac:dyDescent="0.25">
      <c r="B95" s="47">
        <v>60</v>
      </c>
      <c r="C95" s="47" t="s">
        <v>31</v>
      </c>
      <c r="D95" s="47" t="s">
        <v>35</v>
      </c>
      <c r="E95" s="47" t="s">
        <v>55</v>
      </c>
      <c r="F95" s="48">
        <v>44215</v>
      </c>
      <c r="G95" s="48">
        <v>44219</v>
      </c>
      <c r="H95" s="50">
        <v>2</v>
      </c>
    </row>
    <row r="96" spans="2:8" x14ac:dyDescent="0.25">
      <c r="B96" s="47">
        <v>1</v>
      </c>
      <c r="C96" s="47" t="s">
        <v>7</v>
      </c>
      <c r="D96" s="47" t="s">
        <v>35</v>
      </c>
      <c r="E96" s="47" t="s">
        <v>55</v>
      </c>
      <c r="F96" s="48">
        <v>44208</v>
      </c>
      <c r="G96" s="48">
        <v>44222</v>
      </c>
      <c r="H96" s="50">
        <v>1</v>
      </c>
    </row>
    <row r="97" spans="2:8" x14ac:dyDescent="0.25">
      <c r="B97" s="47">
        <v>2</v>
      </c>
      <c r="C97" s="47" t="s">
        <v>8</v>
      </c>
      <c r="D97" s="47" t="s">
        <v>35</v>
      </c>
      <c r="E97" s="47" t="s">
        <v>55</v>
      </c>
      <c r="F97" s="48">
        <v>44215</v>
      </c>
      <c r="G97" s="48">
        <v>44218</v>
      </c>
      <c r="H97" s="50">
        <v>0</v>
      </c>
    </row>
    <row r="98" spans="2:8" x14ac:dyDescent="0.25">
      <c r="B98" s="47">
        <v>3</v>
      </c>
      <c r="C98" s="47" t="s">
        <v>9</v>
      </c>
      <c r="D98" s="47" t="s">
        <v>35</v>
      </c>
      <c r="E98" s="47" t="s">
        <v>55</v>
      </c>
      <c r="F98" s="48">
        <v>44215</v>
      </c>
      <c r="G98" s="48">
        <v>44220</v>
      </c>
      <c r="H98" s="50">
        <v>1</v>
      </c>
    </row>
    <row r="99" spans="2:8" x14ac:dyDescent="0.25">
      <c r="B99" s="47">
        <v>4</v>
      </c>
      <c r="C99" s="47" t="s">
        <v>10</v>
      </c>
      <c r="D99" s="47" t="s">
        <v>35</v>
      </c>
      <c r="E99" s="47" t="s">
        <v>55</v>
      </c>
      <c r="F99" s="48">
        <v>44216</v>
      </c>
      <c r="G99" s="48">
        <v>44221</v>
      </c>
      <c r="H99" s="50">
        <v>0</v>
      </c>
    </row>
    <row r="100" spans="2:8" x14ac:dyDescent="0.25">
      <c r="B100" s="47">
        <v>5</v>
      </c>
      <c r="C100" s="47" t="s">
        <v>11</v>
      </c>
      <c r="D100" s="47" t="s">
        <v>35</v>
      </c>
      <c r="E100" s="47" t="s">
        <v>55</v>
      </c>
      <c r="F100" s="48">
        <v>44216</v>
      </c>
      <c r="G100" s="48">
        <v>44220</v>
      </c>
      <c r="H100" s="50">
        <v>1</v>
      </c>
    </row>
    <row r="101" spans="2:8" x14ac:dyDescent="0.25">
      <c r="B101" s="47">
        <v>6</v>
      </c>
      <c r="C101" s="47" t="s">
        <v>12</v>
      </c>
      <c r="D101" s="47" t="s">
        <v>35</v>
      </c>
      <c r="E101" s="47" t="s">
        <v>55</v>
      </c>
      <c r="F101" s="48">
        <v>44216</v>
      </c>
      <c r="G101" s="48">
        <v>44222</v>
      </c>
      <c r="H101" s="50">
        <v>1</v>
      </c>
    </row>
    <row r="102" spans="2:8" x14ac:dyDescent="0.25">
      <c r="B102" s="47">
        <v>7</v>
      </c>
      <c r="C102" s="47" t="s">
        <v>13</v>
      </c>
      <c r="D102" s="47" t="s">
        <v>35</v>
      </c>
      <c r="E102" s="47" t="s">
        <v>55</v>
      </c>
      <c r="F102" s="48">
        <v>44216</v>
      </c>
      <c r="G102" s="48">
        <v>44219</v>
      </c>
      <c r="H102" s="50">
        <v>2</v>
      </c>
    </row>
    <row r="103" spans="2:8" x14ac:dyDescent="0.25">
      <c r="B103" s="47">
        <v>8</v>
      </c>
      <c r="C103" s="47" t="s">
        <v>14</v>
      </c>
      <c r="D103" s="47" t="s">
        <v>35</v>
      </c>
      <c r="E103" s="47" t="s">
        <v>55</v>
      </c>
      <c r="F103" s="48">
        <v>44216</v>
      </c>
      <c r="G103" s="48">
        <v>44219</v>
      </c>
      <c r="H103" s="50">
        <v>1</v>
      </c>
    </row>
    <row r="104" spans="2:8" x14ac:dyDescent="0.25">
      <c r="B104" s="47">
        <v>9</v>
      </c>
      <c r="C104" s="47" t="s">
        <v>15</v>
      </c>
      <c r="D104" s="47" t="s">
        <v>36</v>
      </c>
      <c r="E104" s="47" t="s">
        <v>55</v>
      </c>
      <c r="F104" s="48">
        <v>44217</v>
      </c>
      <c r="G104" s="48">
        <v>44220</v>
      </c>
      <c r="H104" s="50">
        <v>2</v>
      </c>
    </row>
    <row r="105" spans="2:8" x14ac:dyDescent="0.25">
      <c r="B105" s="47">
        <v>10</v>
      </c>
      <c r="C105" s="47" t="s">
        <v>16</v>
      </c>
      <c r="D105" s="47" t="s">
        <v>36</v>
      </c>
      <c r="E105" s="47" t="s">
        <v>55</v>
      </c>
      <c r="F105" s="48">
        <v>44217</v>
      </c>
      <c r="G105" s="48">
        <v>44220</v>
      </c>
      <c r="H105" s="50">
        <v>0</v>
      </c>
    </row>
    <row r="106" spans="2:8" x14ac:dyDescent="0.25">
      <c r="B106" s="47">
        <v>11</v>
      </c>
      <c r="C106" s="47" t="s">
        <v>17</v>
      </c>
      <c r="D106" s="47" t="s">
        <v>36</v>
      </c>
      <c r="E106" s="47" t="s">
        <v>55</v>
      </c>
      <c r="F106" s="48">
        <v>44217</v>
      </c>
      <c r="G106" s="48">
        <v>44220</v>
      </c>
      <c r="H106" s="50">
        <v>0</v>
      </c>
    </row>
    <row r="107" spans="2:8" x14ac:dyDescent="0.25">
      <c r="B107" s="47">
        <v>12</v>
      </c>
      <c r="C107" s="47" t="s">
        <v>18</v>
      </c>
      <c r="D107" s="47" t="s">
        <v>36</v>
      </c>
      <c r="E107" s="47" t="s">
        <v>55</v>
      </c>
      <c r="F107" s="48">
        <v>44217</v>
      </c>
      <c r="G107" s="48">
        <v>44224</v>
      </c>
      <c r="H107" s="50">
        <v>2</v>
      </c>
    </row>
    <row r="108" spans="2:8" x14ac:dyDescent="0.25">
      <c r="B108" s="47">
        <v>13</v>
      </c>
      <c r="C108" s="47" t="s">
        <v>19</v>
      </c>
      <c r="D108" s="47" t="s">
        <v>36</v>
      </c>
      <c r="E108" s="47" t="s">
        <v>55</v>
      </c>
      <c r="F108" s="48">
        <v>44217</v>
      </c>
      <c r="G108" s="48">
        <v>44220</v>
      </c>
      <c r="H108" s="50">
        <v>2</v>
      </c>
    </row>
    <row r="109" spans="2:8" x14ac:dyDescent="0.25">
      <c r="B109" s="47">
        <v>14</v>
      </c>
      <c r="C109" s="47" t="s">
        <v>20</v>
      </c>
      <c r="D109" s="47" t="s">
        <v>36</v>
      </c>
      <c r="E109" s="47" t="s">
        <v>55</v>
      </c>
      <c r="F109" s="48">
        <v>44218</v>
      </c>
      <c r="G109" s="48">
        <v>44224</v>
      </c>
      <c r="H109" s="50">
        <v>2</v>
      </c>
    </row>
    <row r="110" spans="2:8" x14ac:dyDescent="0.25">
      <c r="B110" s="47">
        <v>15</v>
      </c>
      <c r="C110" s="47" t="s">
        <v>21</v>
      </c>
      <c r="D110" s="47" t="s">
        <v>36</v>
      </c>
      <c r="E110" s="47" t="s">
        <v>55</v>
      </c>
      <c r="F110" s="48">
        <v>44218</v>
      </c>
      <c r="G110" s="48">
        <v>44224</v>
      </c>
      <c r="H110" s="50">
        <v>0</v>
      </c>
    </row>
    <row r="111" spans="2:8" x14ac:dyDescent="0.25">
      <c r="B111" s="47">
        <v>16</v>
      </c>
      <c r="C111" s="47" t="s">
        <v>22</v>
      </c>
      <c r="D111" s="47" t="s">
        <v>36</v>
      </c>
      <c r="E111" s="47" t="s">
        <v>55</v>
      </c>
      <c r="F111" s="48">
        <v>44218</v>
      </c>
      <c r="G111" s="48">
        <v>44225</v>
      </c>
      <c r="H111" s="50">
        <v>2</v>
      </c>
    </row>
    <row r="112" spans="2:8" x14ac:dyDescent="0.25">
      <c r="B112" s="47">
        <v>17</v>
      </c>
      <c r="C112" s="47" t="s">
        <v>23</v>
      </c>
      <c r="D112" s="47" t="s">
        <v>36</v>
      </c>
      <c r="E112" s="47" t="s">
        <v>55</v>
      </c>
      <c r="F112" s="48">
        <v>44218</v>
      </c>
      <c r="G112" s="48">
        <v>44225</v>
      </c>
      <c r="H112" s="50">
        <v>2</v>
      </c>
    </row>
    <row r="113" spans="2:8" x14ac:dyDescent="0.25">
      <c r="B113" s="47">
        <v>18</v>
      </c>
      <c r="C113" s="47" t="s">
        <v>24</v>
      </c>
      <c r="D113" s="47" t="s">
        <v>36</v>
      </c>
      <c r="E113" s="47" t="s">
        <v>55</v>
      </c>
      <c r="F113" s="48">
        <v>44218</v>
      </c>
      <c r="G113" s="48">
        <v>44224</v>
      </c>
      <c r="H113" s="50">
        <v>1</v>
      </c>
    </row>
    <row r="114" spans="2:8" x14ac:dyDescent="0.25">
      <c r="B114" s="47">
        <v>19</v>
      </c>
      <c r="C114" s="47" t="s">
        <v>25</v>
      </c>
      <c r="D114" s="47" t="s">
        <v>36</v>
      </c>
      <c r="E114" s="47" t="s">
        <v>55</v>
      </c>
      <c r="F114" s="48">
        <v>44219</v>
      </c>
      <c r="G114" s="48">
        <v>44226</v>
      </c>
      <c r="H114" s="50">
        <v>2</v>
      </c>
    </row>
    <row r="115" spans="2:8" x14ac:dyDescent="0.25">
      <c r="B115" s="47">
        <v>20</v>
      </c>
      <c r="C115" s="47" t="s">
        <v>26</v>
      </c>
      <c r="D115" s="47" t="s">
        <v>36</v>
      </c>
      <c r="E115" s="47" t="s">
        <v>55</v>
      </c>
      <c r="F115" s="48">
        <v>44219</v>
      </c>
      <c r="G115" s="48">
        <v>44222</v>
      </c>
      <c r="H115" s="50">
        <v>1</v>
      </c>
    </row>
    <row r="116" spans="2:8" x14ac:dyDescent="0.25">
      <c r="B116" s="47">
        <v>21</v>
      </c>
      <c r="C116" s="47" t="s">
        <v>27</v>
      </c>
      <c r="D116" s="47" t="s">
        <v>36</v>
      </c>
      <c r="E116" s="47" t="s">
        <v>55</v>
      </c>
      <c r="F116" s="48">
        <v>44219</v>
      </c>
      <c r="G116" s="48">
        <v>44223</v>
      </c>
      <c r="H116" s="50">
        <v>1</v>
      </c>
    </row>
    <row r="117" spans="2:8" x14ac:dyDescent="0.25">
      <c r="B117" s="47">
        <v>22</v>
      </c>
      <c r="C117" s="47" t="s">
        <v>28</v>
      </c>
      <c r="D117" s="47" t="s">
        <v>36</v>
      </c>
      <c r="E117" s="47" t="s">
        <v>55</v>
      </c>
      <c r="F117" s="48">
        <v>44219</v>
      </c>
      <c r="G117" s="48">
        <v>44222</v>
      </c>
      <c r="H117" s="50">
        <v>1</v>
      </c>
    </row>
    <row r="118" spans="2:8" x14ac:dyDescent="0.25">
      <c r="B118" s="47">
        <v>23</v>
      </c>
      <c r="C118" s="47" t="s">
        <v>29</v>
      </c>
      <c r="D118" s="47" t="s">
        <v>36</v>
      </c>
      <c r="E118" s="47" t="s">
        <v>55</v>
      </c>
      <c r="F118" s="48">
        <v>44219</v>
      </c>
      <c r="G118" s="48">
        <v>44222</v>
      </c>
      <c r="H118" s="50">
        <v>1</v>
      </c>
    </row>
    <row r="119" spans="2:8" x14ac:dyDescent="0.25">
      <c r="B119" s="47">
        <v>24</v>
      </c>
      <c r="C119" s="47" t="s">
        <v>9</v>
      </c>
      <c r="D119" s="47" t="s">
        <v>36</v>
      </c>
      <c r="E119" s="47" t="s">
        <v>55</v>
      </c>
      <c r="F119" s="48">
        <v>44220</v>
      </c>
      <c r="G119" s="48">
        <v>44223</v>
      </c>
      <c r="H119" s="50">
        <v>0</v>
      </c>
    </row>
    <row r="120" spans="2:8" x14ac:dyDescent="0.25">
      <c r="B120" s="47">
        <v>25</v>
      </c>
      <c r="C120" s="47" t="s">
        <v>10</v>
      </c>
      <c r="D120" s="47" t="s">
        <v>36</v>
      </c>
      <c r="E120" s="47" t="s">
        <v>55</v>
      </c>
      <c r="F120" s="48">
        <v>44220</v>
      </c>
      <c r="G120" s="48">
        <v>44227</v>
      </c>
      <c r="H120" s="50">
        <v>2</v>
      </c>
    </row>
    <row r="121" spans="2:8" x14ac:dyDescent="0.25">
      <c r="B121" s="47">
        <v>26</v>
      </c>
      <c r="C121" s="47" t="s">
        <v>11</v>
      </c>
      <c r="D121" s="47" t="s">
        <v>36</v>
      </c>
      <c r="E121" s="47" t="s">
        <v>55</v>
      </c>
      <c r="F121" s="48">
        <v>44220</v>
      </c>
      <c r="G121" s="48">
        <v>44223</v>
      </c>
      <c r="H121" s="50">
        <v>2</v>
      </c>
    </row>
    <row r="122" spans="2:8" x14ac:dyDescent="0.25">
      <c r="B122" s="47">
        <v>27</v>
      </c>
      <c r="C122" s="47" t="s">
        <v>12</v>
      </c>
      <c r="D122" s="47" t="s">
        <v>36</v>
      </c>
      <c r="E122" s="47" t="s">
        <v>55</v>
      </c>
      <c r="F122" s="48">
        <v>44220</v>
      </c>
      <c r="G122" s="48">
        <v>44226</v>
      </c>
      <c r="H122" s="50">
        <v>2</v>
      </c>
    </row>
    <row r="123" spans="2:8" x14ac:dyDescent="0.25">
      <c r="B123" s="47">
        <v>28</v>
      </c>
      <c r="C123" s="47" t="s">
        <v>13</v>
      </c>
      <c r="D123" s="47" t="s">
        <v>36</v>
      </c>
      <c r="E123" s="47" t="s">
        <v>55</v>
      </c>
      <c r="F123" s="48">
        <v>44220</v>
      </c>
      <c r="G123" s="48">
        <v>44227</v>
      </c>
      <c r="H123" s="50">
        <v>2</v>
      </c>
    </row>
    <row r="124" spans="2:8" x14ac:dyDescent="0.25">
      <c r="B124" s="47">
        <v>29</v>
      </c>
      <c r="C124" s="47" t="s">
        <v>14</v>
      </c>
      <c r="D124" s="47" t="s">
        <v>36</v>
      </c>
      <c r="E124" s="47" t="s">
        <v>55</v>
      </c>
      <c r="F124" s="48">
        <v>44221</v>
      </c>
      <c r="G124" s="48">
        <v>44226</v>
      </c>
      <c r="H124" s="50">
        <v>2</v>
      </c>
    </row>
    <row r="125" spans="2:8" x14ac:dyDescent="0.25">
      <c r="B125" s="47">
        <v>30</v>
      </c>
      <c r="C125" s="47" t="s">
        <v>31</v>
      </c>
      <c r="D125" s="47" t="s">
        <v>36</v>
      </c>
      <c r="E125" s="47" t="s">
        <v>55</v>
      </c>
      <c r="F125" s="48">
        <v>44221</v>
      </c>
      <c r="G125" s="48">
        <v>44224</v>
      </c>
      <c r="H125" s="50">
        <v>1</v>
      </c>
    </row>
    <row r="126" spans="2:8" x14ac:dyDescent="0.25">
      <c r="B126" s="47">
        <v>31</v>
      </c>
      <c r="C126" s="47" t="s">
        <v>7</v>
      </c>
      <c r="D126" s="47" t="s">
        <v>36</v>
      </c>
      <c r="E126" s="47" t="s">
        <v>55</v>
      </c>
      <c r="F126" s="48">
        <v>44221</v>
      </c>
      <c r="G126" s="48">
        <v>44227</v>
      </c>
      <c r="H126" s="50">
        <v>2</v>
      </c>
    </row>
    <row r="127" spans="2:8" x14ac:dyDescent="0.25">
      <c r="B127" s="47">
        <v>32</v>
      </c>
      <c r="C127" s="47" t="s">
        <v>8</v>
      </c>
      <c r="D127" s="47" t="s">
        <v>36</v>
      </c>
      <c r="E127" s="47" t="s">
        <v>55</v>
      </c>
      <c r="F127" s="48">
        <v>44221</v>
      </c>
      <c r="G127" s="48">
        <v>44224</v>
      </c>
      <c r="H127" s="50">
        <v>0</v>
      </c>
    </row>
    <row r="128" spans="2:8" x14ac:dyDescent="0.25">
      <c r="B128" s="47">
        <v>33</v>
      </c>
      <c r="C128" s="47" t="s">
        <v>9</v>
      </c>
      <c r="D128" s="47" t="s">
        <v>36</v>
      </c>
      <c r="E128" s="47" t="s">
        <v>55</v>
      </c>
      <c r="F128" s="48">
        <v>44221</v>
      </c>
      <c r="G128" s="48">
        <v>44228</v>
      </c>
      <c r="H128" s="50">
        <v>0</v>
      </c>
    </row>
    <row r="129" spans="2:8" x14ac:dyDescent="0.25">
      <c r="B129" s="47">
        <v>34</v>
      </c>
      <c r="C129" s="47" t="s">
        <v>10</v>
      </c>
      <c r="D129" s="47" t="s">
        <v>36</v>
      </c>
      <c r="E129" s="47" t="s">
        <v>55</v>
      </c>
      <c r="F129" s="48">
        <v>44222</v>
      </c>
      <c r="G129" s="48">
        <v>44227</v>
      </c>
      <c r="H129" s="50">
        <v>2</v>
      </c>
    </row>
    <row r="130" spans="2:8" x14ac:dyDescent="0.25">
      <c r="B130" s="47">
        <v>35</v>
      </c>
      <c r="C130" s="47" t="s">
        <v>11</v>
      </c>
      <c r="D130" s="47" t="s">
        <v>36</v>
      </c>
      <c r="E130" s="47" t="s">
        <v>55</v>
      </c>
      <c r="F130" s="48">
        <v>44222</v>
      </c>
      <c r="G130" s="48">
        <v>44227</v>
      </c>
      <c r="H130" s="50">
        <v>0</v>
      </c>
    </row>
    <row r="131" spans="2:8" x14ac:dyDescent="0.25">
      <c r="B131" s="47">
        <v>36</v>
      </c>
      <c r="C131" s="47" t="s">
        <v>12</v>
      </c>
      <c r="D131" s="47" t="s">
        <v>36</v>
      </c>
      <c r="E131" s="47" t="s">
        <v>55</v>
      </c>
      <c r="F131" s="48">
        <v>44222</v>
      </c>
      <c r="G131" s="48">
        <v>44225</v>
      </c>
      <c r="H131" s="50">
        <v>2</v>
      </c>
    </row>
    <row r="132" spans="2:8" x14ac:dyDescent="0.25">
      <c r="B132" s="47">
        <v>37</v>
      </c>
      <c r="C132" s="47" t="s">
        <v>13</v>
      </c>
      <c r="D132" s="47" t="s">
        <v>36</v>
      </c>
      <c r="E132" s="47" t="s">
        <v>55</v>
      </c>
      <c r="F132" s="48">
        <v>44222</v>
      </c>
      <c r="G132" s="48">
        <v>44225</v>
      </c>
      <c r="H132" s="50">
        <v>1</v>
      </c>
    </row>
    <row r="133" spans="2:8" x14ac:dyDescent="0.25">
      <c r="B133" s="47">
        <v>38</v>
      </c>
      <c r="C133" s="47" t="s">
        <v>14</v>
      </c>
      <c r="D133" s="47" t="s">
        <v>36</v>
      </c>
      <c r="E133" s="47" t="s">
        <v>55</v>
      </c>
      <c r="F133" s="48">
        <v>44222</v>
      </c>
      <c r="G133" s="48">
        <v>44228</v>
      </c>
      <c r="H133" s="50">
        <v>2</v>
      </c>
    </row>
    <row r="134" spans="2:8" x14ac:dyDescent="0.25">
      <c r="B134" s="47">
        <v>39</v>
      </c>
      <c r="C134" s="47" t="s">
        <v>15</v>
      </c>
      <c r="D134" s="47" t="s">
        <v>36</v>
      </c>
      <c r="E134" s="47" t="s">
        <v>55</v>
      </c>
      <c r="F134" s="48">
        <v>44223</v>
      </c>
      <c r="G134" s="48">
        <v>44228</v>
      </c>
      <c r="H134" s="50">
        <v>1</v>
      </c>
    </row>
    <row r="135" spans="2:8" x14ac:dyDescent="0.25">
      <c r="B135" s="47">
        <v>40</v>
      </c>
      <c r="C135" s="47" t="s">
        <v>16</v>
      </c>
      <c r="D135" s="47" t="s">
        <v>36</v>
      </c>
      <c r="E135" s="47" t="s">
        <v>55</v>
      </c>
      <c r="F135" s="48">
        <v>44223</v>
      </c>
      <c r="G135" s="48">
        <v>44230</v>
      </c>
      <c r="H135" s="50">
        <v>1</v>
      </c>
    </row>
    <row r="136" spans="2:8" x14ac:dyDescent="0.25">
      <c r="B136" s="47">
        <v>41</v>
      </c>
      <c r="C136" s="47" t="s">
        <v>17</v>
      </c>
      <c r="D136" s="47" t="s">
        <v>36</v>
      </c>
      <c r="E136" s="47" t="s">
        <v>55</v>
      </c>
      <c r="F136" s="48">
        <v>44223</v>
      </c>
      <c r="G136" s="48">
        <v>44230</v>
      </c>
      <c r="H136" s="50">
        <v>1</v>
      </c>
    </row>
    <row r="137" spans="2:8" x14ac:dyDescent="0.25">
      <c r="B137" s="47">
        <v>42</v>
      </c>
      <c r="C137" s="47" t="s">
        <v>18</v>
      </c>
      <c r="D137" s="47" t="s">
        <v>36</v>
      </c>
      <c r="E137" s="47" t="s">
        <v>55</v>
      </c>
      <c r="F137" s="48">
        <v>44223</v>
      </c>
      <c r="G137" s="48">
        <v>44228</v>
      </c>
      <c r="H137" s="50">
        <v>1</v>
      </c>
    </row>
    <row r="138" spans="2:8" x14ac:dyDescent="0.25">
      <c r="B138" s="47">
        <v>43</v>
      </c>
      <c r="C138" s="47" t="s">
        <v>19</v>
      </c>
      <c r="D138" s="47" t="s">
        <v>36</v>
      </c>
      <c r="E138" s="47" t="s">
        <v>55</v>
      </c>
      <c r="F138" s="48">
        <v>44223</v>
      </c>
      <c r="G138" s="48">
        <v>44226</v>
      </c>
      <c r="H138" s="50">
        <v>1</v>
      </c>
    </row>
    <row r="139" spans="2:8" x14ac:dyDescent="0.25">
      <c r="B139" s="47">
        <v>44</v>
      </c>
      <c r="C139" s="47" t="s">
        <v>20</v>
      </c>
      <c r="D139" s="47" t="s">
        <v>36</v>
      </c>
      <c r="E139" s="47" t="s">
        <v>55</v>
      </c>
      <c r="F139" s="48">
        <v>44224</v>
      </c>
      <c r="G139" s="48">
        <v>44228</v>
      </c>
      <c r="H139" s="50">
        <v>2</v>
      </c>
    </row>
    <row r="140" spans="2:8" x14ac:dyDescent="0.25">
      <c r="B140" s="47">
        <v>45</v>
      </c>
      <c r="C140" s="47" t="s">
        <v>21</v>
      </c>
      <c r="D140" s="47" t="s">
        <v>36</v>
      </c>
      <c r="E140" s="47" t="s">
        <v>55</v>
      </c>
      <c r="F140" s="48">
        <v>44224</v>
      </c>
      <c r="G140" s="48">
        <v>44229</v>
      </c>
      <c r="H140" s="50">
        <v>0</v>
      </c>
    </row>
    <row r="141" spans="2:8" x14ac:dyDescent="0.25">
      <c r="B141" s="47">
        <v>46</v>
      </c>
      <c r="C141" s="47" t="s">
        <v>22</v>
      </c>
      <c r="D141" s="47" t="s">
        <v>36</v>
      </c>
      <c r="E141" s="47" t="s">
        <v>55</v>
      </c>
      <c r="F141" s="48">
        <v>44224</v>
      </c>
      <c r="G141" s="48">
        <v>44231</v>
      </c>
      <c r="H141" s="50">
        <v>1</v>
      </c>
    </row>
    <row r="142" spans="2:8" x14ac:dyDescent="0.25">
      <c r="B142" s="47">
        <v>47</v>
      </c>
      <c r="C142" s="47" t="s">
        <v>23</v>
      </c>
      <c r="D142" s="47" t="s">
        <v>36</v>
      </c>
      <c r="E142" s="47" t="s">
        <v>55</v>
      </c>
      <c r="F142" s="48">
        <v>44224</v>
      </c>
      <c r="G142" s="48">
        <v>44230</v>
      </c>
      <c r="H142" s="50">
        <v>2</v>
      </c>
    </row>
    <row r="143" spans="2:8" x14ac:dyDescent="0.25">
      <c r="B143" s="47">
        <v>48</v>
      </c>
      <c r="C143" s="47" t="s">
        <v>24</v>
      </c>
      <c r="D143" s="47" t="s">
        <v>36</v>
      </c>
      <c r="E143" s="47" t="s">
        <v>55</v>
      </c>
      <c r="F143" s="48">
        <v>44224</v>
      </c>
      <c r="G143" s="48">
        <v>44231</v>
      </c>
      <c r="H143" s="50">
        <v>0</v>
      </c>
    </row>
    <row r="144" spans="2:8" x14ac:dyDescent="0.25">
      <c r="B144" s="47">
        <v>49</v>
      </c>
      <c r="C144" s="47" t="s">
        <v>25</v>
      </c>
      <c r="D144" s="47" t="s">
        <v>36</v>
      </c>
      <c r="E144" s="47" t="s">
        <v>55</v>
      </c>
      <c r="F144" s="48">
        <v>44225</v>
      </c>
      <c r="G144" s="48">
        <v>44231</v>
      </c>
      <c r="H144" s="50">
        <v>0</v>
      </c>
    </row>
    <row r="145" spans="2:8" x14ac:dyDescent="0.25">
      <c r="B145" s="47">
        <v>50</v>
      </c>
      <c r="C145" s="47" t="s">
        <v>26</v>
      </c>
      <c r="D145" s="47" t="s">
        <v>36</v>
      </c>
      <c r="E145" s="47" t="s">
        <v>55</v>
      </c>
      <c r="F145" s="48">
        <v>44225</v>
      </c>
      <c r="G145" s="48">
        <v>44228</v>
      </c>
      <c r="H145" s="50">
        <v>2</v>
      </c>
    </row>
    <row r="146" spans="2:8" x14ac:dyDescent="0.25">
      <c r="B146" s="47">
        <v>51</v>
      </c>
      <c r="C146" s="47" t="s">
        <v>27</v>
      </c>
      <c r="D146" s="47" t="s">
        <v>36</v>
      </c>
      <c r="E146" s="47" t="s">
        <v>55</v>
      </c>
      <c r="F146" s="48">
        <v>44225</v>
      </c>
      <c r="G146" s="48">
        <v>44228</v>
      </c>
      <c r="H146" s="50">
        <v>0</v>
      </c>
    </row>
    <row r="147" spans="2:8" x14ac:dyDescent="0.25">
      <c r="B147" s="47">
        <v>52</v>
      </c>
      <c r="C147" s="47" t="s">
        <v>28</v>
      </c>
      <c r="D147" s="47" t="s">
        <v>36</v>
      </c>
      <c r="E147" s="47" t="s">
        <v>55</v>
      </c>
      <c r="F147" s="48">
        <v>44225</v>
      </c>
      <c r="G147" s="48">
        <v>44232</v>
      </c>
      <c r="H147" s="50">
        <v>2</v>
      </c>
    </row>
    <row r="148" spans="2:8" x14ac:dyDescent="0.25">
      <c r="B148" s="47">
        <v>53</v>
      </c>
      <c r="C148" s="47" t="s">
        <v>29</v>
      </c>
      <c r="D148" s="47" t="s">
        <v>36</v>
      </c>
      <c r="E148" s="47" t="s">
        <v>55</v>
      </c>
      <c r="F148" s="48">
        <v>44225</v>
      </c>
      <c r="G148" s="48">
        <v>44230</v>
      </c>
      <c r="H148" s="50">
        <v>2</v>
      </c>
    </row>
    <row r="149" spans="2:8" x14ac:dyDescent="0.25">
      <c r="B149" s="47">
        <v>54</v>
      </c>
      <c r="C149" s="47" t="s">
        <v>9</v>
      </c>
      <c r="D149" s="47" t="s">
        <v>36</v>
      </c>
      <c r="E149" s="47" t="s">
        <v>55</v>
      </c>
      <c r="F149" s="48">
        <v>44226</v>
      </c>
      <c r="G149" s="48">
        <v>44232</v>
      </c>
      <c r="H149" s="50">
        <v>0</v>
      </c>
    </row>
    <row r="150" spans="2:8" x14ac:dyDescent="0.25">
      <c r="B150" s="47">
        <v>55</v>
      </c>
      <c r="C150" s="47" t="s">
        <v>10</v>
      </c>
      <c r="D150" s="47" t="s">
        <v>36</v>
      </c>
      <c r="E150" s="47" t="s">
        <v>55</v>
      </c>
      <c r="F150" s="48">
        <v>44226</v>
      </c>
      <c r="G150" s="48">
        <v>44230</v>
      </c>
      <c r="H150" s="50">
        <v>0</v>
      </c>
    </row>
    <row r="151" spans="2:8" x14ac:dyDescent="0.25">
      <c r="B151" s="47">
        <v>56</v>
      </c>
      <c r="C151" s="47" t="s">
        <v>11</v>
      </c>
      <c r="D151" s="47" t="s">
        <v>36</v>
      </c>
      <c r="E151" s="47" t="s">
        <v>55</v>
      </c>
      <c r="F151" s="48">
        <v>44226</v>
      </c>
      <c r="G151" s="48">
        <v>44233</v>
      </c>
      <c r="H151" s="50">
        <v>0</v>
      </c>
    </row>
    <row r="152" spans="2:8" x14ac:dyDescent="0.25">
      <c r="B152" s="47">
        <v>57</v>
      </c>
      <c r="C152" s="47" t="s">
        <v>12</v>
      </c>
      <c r="D152" s="47" t="s">
        <v>36</v>
      </c>
      <c r="E152" s="47" t="s">
        <v>55</v>
      </c>
      <c r="F152" s="48">
        <v>44226</v>
      </c>
      <c r="G152" s="48">
        <v>44232</v>
      </c>
      <c r="H152" s="50">
        <v>1</v>
      </c>
    </row>
    <row r="153" spans="2:8" x14ac:dyDescent="0.25">
      <c r="B153" s="47">
        <v>58</v>
      </c>
      <c r="C153" s="47" t="s">
        <v>13</v>
      </c>
      <c r="D153" s="47" t="s">
        <v>36</v>
      </c>
      <c r="E153" s="47" t="s">
        <v>55</v>
      </c>
      <c r="F153" s="48">
        <v>44226</v>
      </c>
      <c r="G153" s="48">
        <v>44231</v>
      </c>
      <c r="H153" s="50">
        <v>1</v>
      </c>
    </row>
    <row r="154" spans="2:8" x14ac:dyDescent="0.25">
      <c r="B154" s="47">
        <v>59</v>
      </c>
      <c r="C154" s="47" t="s">
        <v>14</v>
      </c>
      <c r="D154" s="47" t="s">
        <v>37</v>
      </c>
      <c r="E154" s="47" t="s">
        <v>55</v>
      </c>
      <c r="F154" s="48">
        <v>44227</v>
      </c>
      <c r="G154" s="48">
        <v>44230</v>
      </c>
      <c r="H154" s="50">
        <v>2</v>
      </c>
    </row>
    <row r="155" spans="2:8" x14ac:dyDescent="0.25">
      <c r="B155" s="47">
        <v>60</v>
      </c>
      <c r="C155" s="47" t="s">
        <v>31</v>
      </c>
      <c r="D155" s="47" t="s">
        <v>37</v>
      </c>
      <c r="E155" s="47" t="s">
        <v>55</v>
      </c>
      <c r="F155" s="48">
        <v>44227</v>
      </c>
      <c r="G155" s="48">
        <v>44234</v>
      </c>
      <c r="H155" s="50">
        <v>2</v>
      </c>
    </row>
    <row r="156" spans="2:8" x14ac:dyDescent="0.25">
      <c r="B156" s="47">
        <v>31</v>
      </c>
      <c r="C156" s="47" t="s">
        <v>7</v>
      </c>
      <c r="D156" s="47" t="s">
        <v>37</v>
      </c>
      <c r="E156" s="47" t="s">
        <v>55</v>
      </c>
      <c r="F156" s="48">
        <v>44227</v>
      </c>
      <c r="G156" s="48">
        <v>44230</v>
      </c>
      <c r="H156" s="50">
        <v>2</v>
      </c>
    </row>
    <row r="157" spans="2:8" x14ac:dyDescent="0.25">
      <c r="B157" s="47">
        <v>32</v>
      </c>
      <c r="C157" s="47" t="s">
        <v>8</v>
      </c>
      <c r="D157" s="47" t="s">
        <v>37</v>
      </c>
      <c r="E157" s="47" t="s">
        <v>55</v>
      </c>
      <c r="F157" s="48">
        <v>44227</v>
      </c>
      <c r="G157" s="48">
        <v>44231</v>
      </c>
      <c r="H157" s="50">
        <v>2</v>
      </c>
    </row>
    <row r="158" spans="2:8" x14ac:dyDescent="0.25">
      <c r="B158" s="47">
        <v>33</v>
      </c>
      <c r="C158" s="47" t="s">
        <v>9</v>
      </c>
      <c r="D158" s="47" t="s">
        <v>37</v>
      </c>
      <c r="E158" s="47" t="s">
        <v>55</v>
      </c>
      <c r="F158" s="48">
        <v>44227</v>
      </c>
      <c r="G158" s="48">
        <v>44232</v>
      </c>
      <c r="H158" s="50">
        <v>2</v>
      </c>
    </row>
    <row r="159" spans="2:8" x14ac:dyDescent="0.25">
      <c r="B159" s="47">
        <v>34</v>
      </c>
      <c r="C159" s="47" t="s">
        <v>10</v>
      </c>
      <c r="D159" s="47" t="s">
        <v>37</v>
      </c>
      <c r="E159" s="47" t="s">
        <v>55</v>
      </c>
      <c r="F159" s="48">
        <v>44228</v>
      </c>
      <c r="G159" s="48">
        <v>44232</v>
      </c>
      <c r="H159" s="50">
        <v>1</v>
      </c>
    </row>
    <row r="160" spans="2:8" x14ac:dyDescent="0.25">
      <c r="B160" s="47">
        <v>35</v>
      </c>
      <c r="C160" s="47" t="s">
        <v>11</v>
      </c>
      <c r="D160" s="47" t="s">
        <v>37</v>
      </c>
      <c r="E160" s="47" t="s">
        <v>55</v>
      </c>
      <c r="F160" s="48">
        <v>44228</v>
      </c>
      <c r="G160" s="48">
        <v>44233</v>
      </c>
      <c r="H160" s="50">
        <v>2</v>
      </c>
    </row>
    <row r="161" spans="2:8" x14ac:dyDescent="0.25">
      <c r="B161" s="47">
        <v>36</v>
      </c>
      <c r="C161" s="47" t="s">
        <v>12</v>
      </c>
      <c r="D161" s="47" t="s">
        <v>37</v>
      </c>
      <c r="E161" s="47" t="s">
        <v>55</v>
      </c>
      <c r="F161" s="48">
        <v>44228</v>
      </c>
      <c r="G161" s="48">
        <v>44234</v>
      </c>
      <c r="H161" s="50">
        <v>2</v>
      </c>
    </row>
    <row r="162" spans="2:8" x14ac:dyDescent="0.25">
      <c r="B162" s="47">
        <v>37</v>
      </c>
      <c r="C162" s="47" t="s">
        <v>13</v>
      </c>
      <c r="D162" s="47" t="s">
        <v>37</v>
      </c>
      <c r="E162" s="47" t="s">
        <v>55</v>
      </c>
      <c r="F162" s="48">
        <v>44228</v>
      </c>
      <c r="G162" s="48">
        <v>44234</v>
      </c>
      <c r="H162" s="50">
        <v>1</v>
      </c>
    </row>
    <row r="163" spans="2:8" x14ac:dyDescent="0.25">
      <c r="B163" s="47">
        <v>38</v>
      </c>
      <c r="C163" s="47" t="s">
        <v>14</v>
      </c>
      <c r="D163" s="47" t="s">
        <v>37</v>
      </c>
      <c r="E163" s="47" t="s">
        <v>55</v>
      </c>
      <c r="F163" s="48">
        <v>44228</v>
      </c>
      <c r="G163" s="48">
        <v>44234</v>
      </c>
      <c r="H163" s="50">
        <v>1</v>
      </c>
    </row>
    <row r="164" spans="2:8" x14ac:dyDescent="0.25">
      <c r="B164" s="47">
        <v>39</v>
      </c>
      <c r="C164" s="47" t="s">
        <v>15</v>
      </c>
      <c r="D164" s="47" t="s">
        <v>37</v>
      </c>
      <c r="E164" s="47" t="s">
        <v>55</v>
      </c>
      <c r="F164" s="48">
        <v>44229</v>
      </c>
      <c r="G164" s="48">
        <v>44233</v>
      </c>
      <c r="H164" s="50">
        <v>1</v>
      </c>
    </row>
    <row r="165" spans="2:8" x14ac:dyDescent="0.25">
      <c r="B165" s="47">
        <v>40</v>
      </c>
      <c r="C165" s="47" t="s">
        <v>16</v>
      </c>
      <c r="D165" s="47" t="s">
        <v>37</v>
      </c>
      <c r="E165" s="47" t="s">
        <v>55</v>
      </c>
      <c r="F165" s="48">
        <v>44229</v>
      </c>
      <c r="G165" s="48">
        <v>44236</v>
      </c>
      <c r="H165" s="50">
        <v>2</v>
      </c>
    </row>
    <row r="166" spans="2:8" x14ac:dyDescent="0.25">
      <c r="B166" s="47">
        <v>41</v>
      </c>
      <c r="C166" s="47" t="s">
        <v>17</v>
      </c>
      <c r="D166" s="47" t="s">
        <v>37</v>
      </c>
      <c r="E166" s="47" t="s">
        <v>55</v>
      </c>
      <c r="F166" s="48">
        <v>44229</v>
      </c>
      <c r="G166" s="48">
        <v>44233</v>
      </c>
      <c r="H166" s="50">
        <v>2</v>
      </c>
    </row>
    <row r="167" spans="2:8" x14ac:dyDescent="0.25">
      <c r="B167" s="47">
        <v>42</v>
      </c>
      <c r="C167" s="47" t="s">
        <v>18</v>
      </c>
      <c r="D167" s="47" t="s">
        <v>37</v>
      </c>
      <c r="E167" s="47" t="s">
        <v>55</v>
      </c>
      <c r="F167" s="48">
        <v>44229</v>
      </c>
      <c r="G167" s="48">
        <v>44232</v>
      </c>
      <c r="H167" s="50">
        <v>0</v>
      </c>
    </row>
    <row r="168" spans="2:8" x14ac:dyDescent="0.25">
      <c r="B168" s="47">
        <v>43</v>
      </c>
      <c r="C168" s="47" t="s">
        <v>19</v>
      </c>
      <c r="D168" s="47" t="s">
        <v>37</v>
      </c>
      <c r="E168" s="47" t="s">
        <v>55</v>
      </c>
      <c r="F168" s="48">
        <v>44229</v>
      </c>
      <c r="G168" s="48">
        <v>44232</v>
      </c>
      <c r="H168" s="50">
        <v>2</v>
      </c>
    </row>
    <row r="169" spans="2:8" x14ac:dyDescent="0.25">
      <c r="B169" s="47">
        <v>44</v>
      </c>
      <c r="C169" s="47" t="s">
        <v>20</v>
      </c>
      <c r="D169" s="47" t="s">
        <v>37</v>
      </c>
      <c r="E169" s="47" t="s">
        <v>55</v>
      </c>
      <c r="F169" s="48">
        <v>44230</v>
      </c>
      <c r="G169" s="48">
        <v>44234</v>
      </c>
      <c r="H169" s="50">
        <v>1</v>
      </c>
    </row>
    <row r="170" spans="2:8" x14ac:dyDescent="0.25">
      <c r="B170" s="47">
        <v>45</v>
      </c>
      <c r="C170" s="47" t="s">
        <v>21</v>
      </c>
      <c r="D170" s="47" t="s">
        <v>37</v>
      </c>
      <c r="E170" s="47" t="s">
        <v>55</v>
      </c>
      <c r="F170" s="48">
        <v>44230</v>
      </c>
      <c r="G170" s="48">
        <v>44234</v>
      </c>
      <c r="H170" s="50">
        <v>0</v>
      </c>
    </row>
    <row r="171" spans="2:8" x14ac:dyDescent="0.25">
      <c r="B171" s="47">
        <v>46</v>
      </c>
      <c r="C171" s="47" t="s">
        <v>22</v>
      </c>
      <c r="D171" s="47" t="s">
        <v>37</v>
      </c>
      <c r="E171" s="47" t="s">
        <v>55</v>
      </c>
      <c r="F171" s="48">
        <v>44230</v>
      </c>
      <c r="G171" s="48">
        <v>44235</v>
      </c>
      <c r="H171" s="50">
        <v>0</v>
      </c>
    </row>
    <row r="172" spans="2:8" x14ac:dyDescent="0.25">
      <c r="B172" s="47">
        <v>47</v>
      </c>
      <c r="C172" s="47" t="s">
        <v>23</v>
      </c>
      <c r="D172" s="47" t="s">
        <v>37</v>
      </c>
      <c r="E172" s="47" t="s">
        <v>55</v>
      </c>
      <c r="F172" s="48">
        <v>44230</v>
      </c>
      <c r="G172" s="48">
        <v>44236</v>
      </c>
      <c r="H172" s="50">
        <v>1</v>
      </c>
    </row>
    <row r="173" spans="2:8" x14ac:dyDescent="0.25">
      <c r="B173" s="47">
        <v>48</v>
      </c>
      <c r="C173" s="47" t="s">
        <v>24</v>
      </c>
      <c r="D173" s="47" t="s">
        <v>37</v>
      </c>
      <c r="E173" s="47" t="s">
        <v>55</v>
      </c>
      <c r="F173" s="48">
        <v>44230</v>
      </c>
      <c r="G173" s="48">
        <v>44237</v>
      </c>
      <c r="H173" s="50">
        <v>0</v>
      </c>
    </row>
    <row r="174" spans="2:8" x14ac:dyDescent="0.25">
      <c r="B174" s="47">
        <v>49</v>
      </c>
      <c r="C174" s="47" t="s">
        <v>25</v>
      </c>
      <c r="D174" s="47" t="s">
        <v>37</v>
      </c>
      <c r="E174" s="47" t="s">
        <v>55</v>
      </c>
      <c r="F174" s="48">
        <v>44231</v>
      </c>
      <c r="G174" s="48">
        <v>44238</v>
      </c>
      <c r="H174" s="50">
        <v>2</v>
      </c>
    </row>
    <row r="175" spans="2:8" x14ac:dyDescent="0.25">
      <c r="B175" s="47">
        <v>50</v>
      </c>
      <c r="C175" s="47" t="s">
        <v>26</v>
      </c>
      <c r="D175" s="47" t="s">
        <v>37</v>
      </c>
      <c r="E175" s="47" t="s">
        <v>55</v>
      </c>
      <c r="F175" s="48">
        <v>44231</v>
      </c>
      <c r="G175" s="48">
        <v>44238</v>
      </c>
      <c r="H175" s="50">
        <v>2</v>
      </c>
    </row>
    <row r="176" spans="2:8" x14ac:dyDescent="0.25">
      <c r="B176" s="47">
        <v>51</v>
      </c>
      <c r="C176" s="47" t="s">
        <v>27</v>
      </c>
      <c r="D176" s="47" t="s">
        <v>37</v>
      </c>
      <c r="E176" s="47" t="s">
        <v>55</v>
      </c>
      <c r="F176" s="48">
        <v>44231</v>
      </c>
      <c r="G176" s="48">
        <v>44236</v>
      </c>
      <c r="H176" s="50">
        <v>2</v>
      </c>
    </row>
    <row r="177" spans="2:8" x14ac:dyDescent="0.25">
      <c r="B177" s="47">
        <v>52</v>
      </c>
      <c r="C177" s="47" t="s">
        <v>28</v>
      </c>
      <c r="D177" s="47" t="s">
        <v>37</v>
      </c>
      <c r="E177" s="47" t="s">
        <v>55</v>
      </c>
      <c r="F177" s="48">
        <v>44231</v>
      </c>
      <c r="G177" s="48">
        <v>44236</v>
      </c>
      <c r="H177" s="50">
        <v>0</v>
      </c>
    </row>
    <row r="178" spans="2:8" x14ac:dyDescent="0.25">
      <c r="B178" s="47">
        <v>53</v>
      </c>
      <c r="C178" s="47" t="s">
        <v>29</v>
      </c>
      <c r="D178" s="47" t="s">
        <v>37</v>
      </c>
      <c r="E178" s="47" t="s">
        <v>55</v>
      </c>
      <c r="F178" s="48">
        <v>44231</v>
      </c>
      <c r="G178" s="48">
        <v>44237</v>
      </c>
      <c r="H178" s="50">
        <v>1</v>
      </c>
    </row>
    <row r="179" spans="2:8" x14ac:dyDescent="0.25">
      <c r="B179" s="47">
        <v>54</v>
      </c>
      <c r="C179" s="47" t="s">
        <v>9</v>
      </c>
      <c r="D179" s="47" t="s">
        <v>37</v>
      </c>
      <c r="E179" s="47" t="s">
        <v>55</v>
      </c>
      <c r="F179" s="48">
        <v>44232</v>
      </c>
      <c r="G179" s="48">
        <v>44236</v>
      </c>
      <c r="H179" s="50">
        <v>1</v>
      </c>
    </row>
    <row r="180" spans="2:8" x14ac:dyDescent="0.25">
      <c r="B180" s="47">
        <v>55</v>
      </c>
      <c r="C180" s="47" t="s">
        <v>10</v>
      </c>
      <c r="D180" s="47" t="s">
        <v>37</v>
      </c>
      <c r="E180" s="47" t="s">
        <v>55</v>
      </c>
      <c r="F180" s="48">
        <v>44232</v>
      </c>
      <c r="G180" s="48">
        <v>44235</v>
      </c>
      <c r="H180" s="50">
        <v>0</v>
      </c>
    </row>
    <row r="181" spans="2:8" x14ac:dyDescent="0.25">
      <c r="B181" s="47">
        <v>56</v>
      </c>
      <c r="C181" s="47" t="s">
        <v>11</v>
      </c>
      <c r="D181" s="47" t="s">
        <v>37</v>
      </c>
      <c r="E181" s="47" t="s">
        <v>55</v>
      </c>
      <c r="F181" s="48">
        <v>44232</v>
      </c>
      <c r="G181" s="48">
        <v>44235</v>
      </c>
      <c r="H181" s="50">
        <v>2</v>
      </c>
    </row>
    <row r="182" spans="2:8" x14ac:dyDescent="0.25">
      <c r="B182" s="47">
        <v>57</v>
      </c>
      <c r="C182" s="47" t="s">
        <v>12</v>
      </c>
      <c r="D182" s="47" t="s">
        <v>37</v>
      </c>
      <c r="E182" s="47" t="s">
        <v>55</v>
      </c>
      <c r="F182" s="48">
        <v>44232</v>
      </c>
      <c r="G182" s="48">
        <v>44236</v>
      </c>
      <c r="H182" s="50">
        <v>0</v>
      </c>
    </row>
    <row r="183" spans="2:8" x14ac:dyDescent="0.25">
      <c r="B183" s="47">
        <v>58</v>
      </c>
      <c r="C183" s="47" t="s">
        <v>13</v>
      </c>
      <c r="D183" s="47" t="s">
        <v>37</v>
      </c>
      <c r="E183" s="47" t="s">
        <v>55</v>
      </c>
      <c r="F183" s="48">
        <v>44232</v>
      </c>
      <c r="G183" s="48">
        <v>44237</v>
      </c>
      <c r="H183" s="50">
        <v>1</v>
      </c>
    </row>
    <row r="184" spans="2:8" x14ac:dyDescent="0.25">
      <c r="B184" s="47">
        <v>59</v>
      </c>
      <c r="C184" s="47" t="s">
        <v>14</v>
      </c>
      <c r="D184" s="47" t="s">
        <v>37</v>
      </c>
      <c r="E184" s="47" t="s">
        <v>55</v>
      </c>
      <c r="F184" s="48">
        <v>44233</v>
      </c>
      <c r="G184" s="48">
        <v>44238</v>
      </c>
      <c r="H184" s="50">
        <v>2</v>
      </c>
    </row>
    <row r="185" spans="2:8" x14ac:dyDescent="0.25">
      <c r="B185" s="47">
        <v>60</v>
      </c>
      <c r="C185" s="47" t="s">
        <v>31</v>
      </c>
      <c r="D185" s="47" t="s">
        <v>37</v>
      </c>
      <c r="E185" s="47" t="s">
        <v>55</v>
      </c>
      <c r="F185" s="48">
        <v>44233</v>
      </c>
      <c r="G185" s="48">
        <v>44236</v>
      </c>
      <c r="H185" s="50">
        <v>2</v>
      </c>
    </row>
    <row r="186" spans="2:8" x14ac:dyDescent="0.25">
      <c r="B186" s="47"/>
      <c r="C186" s="47" t="s">
        <v>7</v>
      </c>
      <c r="D186" s="47" t="s">
        <v>37</v>
      </c>
      <c r="E186" s="47" t="s">
        <v>55</v>
      </c>
      <c r="F186" s="48">
        <v>44233</v>
      </c>
      <c r="G186" s="48">
        <v>44240</v>
      </c>
      <c r="H186" s="50">
        <v>1</v>
      </c>
    </row>
    <row r="187" spans="2:8" x14ac:dyDescent="0.25">
      <c r="B187" s="47"/>
      <c r="C187" s="47" t="s">
        <v>8</v>
      </c>
      <c r="D187" s="47" t="s">
        <v>37</v>
      </c>
      <c r="E187" s="47" t="s">
        <v>55</v>
      </c>
      <c r="F187" s="48">
        <v>44233</v>
      </c>
      <c r="G187" s="48">
        <v>44240</v>
      </c>
      <c r="H187" s="50">
        <v>2</v>
      </c>
    </row>
    <row r="188" spans="2:8" x14ac:dyDescent="0.25">
      <c r="B188" s="47"/>
      <c r="C188" s="47" t="s">
        <v>9</v>
      </c>
      <c r="D188" s="47" t="s">
        <v>37</v>
      </c>
      <c r="E188" s="47" t="s">
        <v>55</v>
      </c>
      <c r="F188" s="48">
        <v>44233</v>
      </c>
      <c r="G188" s="48">
        <v>44240</v>
      </c>
      <c r="H188" s="50">
        <v>2</v>
      </c>
    </row>
    <row r="189" spans="2:8" x14ac:dyDescent="0.25">
      <c r="B189" s="47"/>
      <c r="C189" s="47" t="s">
        <v>10</v>
      </c>
      <c r="D189" s="47" t="s">
        <v>37</v>
      </c>
      <c r="E189" s="47" t="s">
        <v>55</v>
      </c>
      <c r="F189" s="48">
        <v>44234</v>
      </c>
      <c r="G189" s="48">
        <v>44237</v>
      </c>
      <c r="H189" s="50">
        <v>1</v>
      </c>
    </row>
    <row r="190" spans="2:8" x14ac:dyDescent="0.25">
      <c r="B190" s="47"/>
      <c r="C190" s="47" t="s">
        <v>11</v>
      </c>
      <c r="D190" s="47" t="s">
        <v>37</v>
      </c>
      <c r="E190" s="47" t="s">
        <v>55</v>
      </c>
      <c r="F190" s="48">
        <v>44234</v>
      </c>
      <c r="G190" s="48">
        <v>44240</v>
      </c>
      <c r="H190" s="50">
        <v>1</v>
      </c>
    </row>
    <row r="191" spans="2:8" x14ac:dyDescent="0.25">
      <c r="B191" s="47"/>
      <c r="C191" s="47" t="s">
        <v>12</v>
      </c>
      <c r="D191" s="47" t="s">
        <v>37</v>
      </c>
      <c r="E191" s="47" t="s">
        <v>55</v>
      </c>
      <c r="F191" s="48">
        <v>44234</v>
      </c>
      <c r="G191" s="48">
        <v>44240</v>
      </c>
      <c r="H191" s="50">
        <v>1</v>
      </c>
    </row>
    <row r="192" spans="2:8" x14ac:dyDescent="0.25">
      <c r="B192" s="47"/>
      <c r="C192" s="47" t="s">
        <v>13</v>
      </c>
      <c r="D192" s="47" t="s">
        <v>37</v>
      </c>
      <c r="E192" s="47" t="s">
        <v>55</v>
      </c>
      <c r="F192" s="48">
        <v>44234</v>
      </c>
      <c r="G192" s="48">
        <v>44239</v>
      </c>
      <c r="H192" s="50">
        <v>2</v>
      </c>
    </row>
    <row r="193" spans="2:8" x14ac:dyDescent="0.25">
      <c r="B193" s="47"/>
      <c r="C193" s="47" t="s">
        <v>14</v>
      </c>
      <c r="D193" s="47" t="s">
        <v>37</v>
      </c>
      <c r="E193" s="47" t="s">
        <v>55</v>
      </c>
      <c r="F193" s="48">
        <v>44234</v>
      </c>
      <c r="G193" s="48">
        <v>44240</v>
      </c>
      <c r="H193" s="50">
        <v>2</v>
      </c>
    </row>
    <row r="194" spans="2:8" x14ac:dyDescent="0.25">
      <c r="B194" s="47"/>
      <c r="C194" s="47" t="s">
        <v>15</v>
      </c>
      <c r="D194" s="47" t="s">
        <v>37</v>
      </c>
      <c r="E194" s="47" t="s">
        <v>55</v>
      </c>
      <c r="F194" s="48">
        <v>44235</v>
      </c>
      <c r="G194" s="48">
        <v>44241</v>
      </c>
      <c r="H194" s="50">
        <v>1</v>
      </c>
    </row>
    <row r="195" spans="2:8" x14ac:dyDescent="0.25">
      <c r="B195" s="47"/>
      <c r="C195" s="47" t="s">
        <v>16</v>
      </c>
      <c r="D195" s="47" t="s">
        <v>37</v>
      </c>
      <c r="E195" s="47" t="s">
        <v>55</v>
      </c>
      <c r="F195" s="48">
        <v>44235</v>
      </c>
      <c r="G195" s="48">
        <v>44240</v>
      </c>
      <c r="H195" s="50">
        <v>0</v>
      </c>
    </row>
    <row r="196" spans="2:8" x14ac:dyDescent="0.25">
      <c r="B196" s="47"/>
      <c r="C196" s="47" t="s">
        <v>17</v>
      </c>
      <c r="D196" s="47" t="s">
        <v>37</v>
      </c>
      <c r="E196" s="47" t="s">
        <v>55</v>
      </c>
      <c r="F196" s="48">
        <v>44235</v>
      </c>
      <c r="G196" s="48">
        <v>44240</v>
      </c>
      <c r="H196" s="50">
        <v>1</v>
      </c>
    </row>
    <row r="197" spans="2:8" x14ac:dyDescent="0.25">
      <c r="B197" s="47"/>
      <c r="C197" s="47" t="s">
        <v>18</v>
      </c>
      <c r="D197" s="47" t="s">
        <v>37</v>
      </c>
      <c r="E197" s="47" t="s">
        <v>55</v>
      </c>
      <c r="F197" s="48">
        <v>44235</v>
      </c>
      <c r="G197" s="48">
        <v>44241</v>
      </c>
      <c r="H197" s="50">
        <v>0</v>
      </c>
    </row>
    <row r="198" spans="2:8" x14ac:dyDescent="0.25">
      <c r="B198" s="47"/>
      <c r="C198" s="47" t="s">
        <v>19</v>
      </c>
      <c r="D198" s="47" t="s">
        <v>37</v>
      </c>
      <c r="E198" s="47" t="s">
        <v>55</v>
      </c>
      <c r="F198" s="48">
        <v>44235</v>
      </c>
      <c r="G198" s="48">
        <v>44238</v>
      </c>
      <c r="H198" s="50">
        <v>1</v>
      </c>
    </row>
    <row r="199" spans="2:8" x14ac:dyDescent="0.25">
      <c r="B199" s="47"/>
      <c r="C199" s="47" t="s">
        <v>20</v>
      </c>
      <c r="D199" s="47" t="s">
        <v>37</v>
      </c>
      <c r="E199" s="47" t="s">
        <v>55</v>
      </c>
      <c r="F199" s="48">
        <v>44236</v>
      </c>
      <c r="G199" s="48">
        <v>44242</v>
      </c>
      <c r="H199" s="50">
        <v>1</v>
      </c>
    </row>
    <row r="200" spans="2:8" x14ac:dyDescent="0.25">
      <c r="B200" s="47"/>
      <c r="C200" s="47" t="s">
        <v>21</v>
      </c>
      <c r="D200" s="47" t="s">
        <v>37</v>
      </c>
      <c r="E200" s="47" t="s">
        <v>55</v>
      </c>
      <c r="F200" s="48">
        <v>44236</v>
      </c>
      <c r="G200" s="48">
        <v>44241</v>
      </c>
      <c r="H200" s="50">
        <v>0</v>
      </c>
    </row>
    <row r="201" spans="2:8" x14ac:dyDescent="0.25">
      <c r="B201" s="47"/>
      <c r="C201" s="47" t="s">
        <v>22</v>
      </c>
      <c r="D201" s="47" t="s">
        <v>37</v>
      </c>
      <c r="E201" s="47" t="s">
        <v>55</v>
      </c>
      <c r="F201" s="48">
        <v>44236</v>
      </c>
      <c r="G201" s="48">
        <v>44243</v>
      </c>
      <c r="H201" s="50">
        <v>2</v>
      </c>
    </row>
    <row r="202" spans="2:8" x14ac:dyDescent="0.25">
      <c r="B202" s="47"/>
      <c r="C202" s="47" t="s">
        <v>23</v>
      </c>
      <c r="D202" s="47" t="s">
        <v>37</v>
      </c>
      <c r="E202" s="47" t="s">
        <v>55</v>
      </c>
      <c r="F202" s="48">
        <v>44236</v>
      </c>
      <c r="G202" s="48">
        <v>44239</v>
      </c>
      <c r="H202" s="50">
        <v>0</v>
      </c>
    </row>
    <row r="203" spans="2:8" x14ac:dyDescent="0.25">
      <c r="B203" s="47"/>
      <c r="C203" s="47" t="s">
        <v>24</v>
      </c>
      <c r="D203" s="47" t="s">
        <v>37</v>
      </c>
      <c r="E203" s="47" t="s">
        <v>55</v>
      </c>
      <c r="F203" s="48">
        <v>44236</v>
      </c>
      <c r="G203" s="48">
        <v>44241</v>
      </c>
      <c r="H203" s="50">
        <v>0</v>
      </c>
    </row>
    <row r="204" spans="2:8" x14ac:dyDescent="0.25">
      <c r="B204" s="47"/>
      <c r="C204" s="47" t="s">
        <v>25</v>
      </c>
      <c r="D204" s="47" t="s">
        <v>38</v>
      </c>
      <c r="E204" s="47" t="s">
        <v>55</v>
      </c>
      <c r="F204" s="48">
        <v>44237</v>
      </c>
      <c r="G204" s="48">
        <v>44242</v>
      </c>
      <c r="H204" s="50">
        <v>2</v>
      </c>
    </row>
    <row r="205" spans="2:8" x14ac:dyDescent="0.25">
      <c r="B205" s="47"/>
      <c r="C205" s="47" t="s">
        <v>26</v>
      </c>
      <c r="D205" s="47" t="s">
        <v>38</v>
      </c>
      <c r="E205" s="47" t="s">
        <v>55</v>
      </c>
      <c r="F205" s="48">
        <v>44237</v>
      </c>
      <c r="G205" s="48">
        <v>44240</v>
      </c>
      <c r="H205" s="50">
        <v>2</v>
      </c>
    </row>
    <row r="206" spans="2:8" x14ac:dyDescent="0.25">
      <c r="B206" s="47"/>
      <c r="C206" s="47" t="s">
        <v>27</v>
      </c>
      <c r="D206" s="47" t="s">
        <v>38</v>
      </c>
      <c r="E206" s="47" t="s">
        <v>55</v>
      </c>
      <c r="F206" s="48">
        <v>44237</v>
      </c>
      <c r="G206" s="48">
        <v>44240</v>
      </c>
      <c r="H206" s="50">
        <v>2</v>
      </c>
    </row>
    <row r="207" spans="2:8" x14ac:dyDescent="0.25">
      <c r="B207" s="47"/>
      <c r="C207" s="47" t="s">
        <v>28</v>
      </c>
      <c r="D207" s="47" t="s">
        <v>38</v>
      </c>
      <c r="E207" s="47" t="s">
        <v>55</v>
      </c>
      <c r="F207" s="48">
        <v>44237</v>
      </c>
      <c r="G207" s="48">
        <v>44244</v>
      </c>
      <c r="H207" s="50">
        <v>1</v>
      </c>
    </row>
    <row r="208" spans="2:8" x14ac:dyDescent="0.25">
      <c r="B208" s="47"/>
      <c r="C208" s="47" t="s">
        <v>29</v>
      </c>
      <c r="D208" s="47" t="s">
        <v>38</v>
      </c>
      <c r="E208" s="47" t="s">
        <v>55</v>
      </c>
      <c r="F208" s="48">
        <v>44237</v>
      </c>
      <c r="G208" s="48">
        <v>44243</v>
      </c>
      <c r="H208" s="50">
        <v>2</v>
      </c>
    </row>
    <row r="209" spans="2:8" x14ac:dyDescent="0.25">
      <c r="B209" s="47"/>
      <c r="C209" s="47" t="s">
        <v>9</v>
      </c>
      <c r="D209" s="47" t="s">
        <v>38</v>
      </c>
      <c r="E209" s="47" t="s">
        <v>55</v>
      </c>
      <c r="F209" s="48">
        <v>44238</v>
      </c>
      <c r="G209" s="48">
        <v>44243</v>
      </c>
      <c r="H209" s="50">
        <v>2</v>
      </c>
    </row>
    <row r="210" spans="2:8" x14ac:dyDescent="0.25">
      <c r="B210" s="47"/>
      <c r="C210" s="47" t="s">
        <v>10</v>
      </c>
      <c r="D210" s="47" t="s">
        <v>38</v>
      </c>
      <c r="E210" s="47" t="s">
        <v>55</v>
      </c>
      <c r="F210" s="48">
        <v>44238</v>
      </c>
      <c r="G210" s="48">
        <v>44243</v>
      </c>
      <c r="H210" s="50">
        <v>1</v>
      </c>
    </row>
    <row r="211" spans="2:8" x14ac:dyDescent="0.25">
      <c r="B211" s="47"/>
      <c r="C211" s="47" t="s">
        <v>11</v>
      </c>
      <c r="D211" s="47" t="s">
        <v>38</v>
      </c>
      <c r="E211" s="47" t="s">
        <v>55</v>
      </c>
      <c r="F211" s="48">
        <v>44238</v>
      </c>
      <c r="G211" s="48">
        <v>44244</v>
      </c>
      <c r="H211" s="50">
        <v>2</v>
      </c>
    </row>
    <row r="212" spans="2:8" x14ac:dyDescent="0.25">
      <c r="B212" s="47"/>
      <c r="C212" s="47" t="s">
        <v>12</v>
      </c>
      <c r="D212" s="47" t="s">
        <v>38</v>
      </c>
      <c r="E212" s="47" t="s">
        <v>55</v>
      </c>
      <c r="F212" s="48">
        <v>44238</v>
      </c>
      <c r="G212" s="48">
        <v>44241</v>
      </c>
      <c r="H212" s="50">
        <v>2</v>
      </c>
    </row>
    <row r="213" spans="2:8" x14ac:dyDescent="0.25">
      <c r="B213" s="47"/>
      <c r="C213" s="47" t="s">
        <v>13</v>
      </c>
      <c r="D213" s="47" t="s">
        <v>38</v>
      </c>
      <c r="E213" s="47" t="s">
        <v>55</v>
      </c>
      <c r="F213" s="48">
        <v>44238</v>
      </c>
      <c r="G213" s="48">
        <v>44245</v>
      </c>
      <c r="H213" s="50">
        <v>1</v>
      </c>
    </row>
    <row r="214" spans="2:8" x14ac:dyDescent="0.25">
      <c r="B214" s="47"/>
      <c r="C214" s="47" t="s">
        <v>14</v>
      </c>
      <c r="D214" s="47" t="s">
        <v>38</v>
      </c>
      <c r="E214" s="47" t="s">
        <v>55</v>
      </c>
      <c r="F214" s="48">
        <v>44239</v>
      </c>
      <c r="G214" s="48">
        <v>44245</v>
      </c>
      <c r="H214" s="50">
        <v>0</v>
      </c>
    </row>
    <row r="215" spans="2:8" x14ac:dyDescent="0.25">
      <c r="B215" s="47"/>
      <c r="C215" s="47" t="s">
        <v>31</v>
      </c>
      <c r="D215" s="47" t="s">
        <v>38</v>
      </c>
      <c r="E215" s="47" t="s">
        <v>55</v>
      </c>
      <c r="F215" s="48">
        <v>44239</v>
      </c>
      <c r="G215" s="48">
        <v>44245</v>
      </c>
      <c r="H215" s="50">
        <v>1</v>
      </c>
    </row>
    <row r="216" spans="2:8" x14ac:dyDescent="0.25">
      <c r="B216" s="47"/>
      <c r="C216" s="47" t="s">
        <v>7</v>
      </c>
      <c r="D216" s="47" t="s">
        <v>38</v>
      </c>
      <c r="E216" s="47" t="s">
        <v>55</v>
      </c>
      <c r="F216" s="48">
        <v>44239</v>
      </c>
      <c r="G216" s="48">
        <v>44244</v>
      </c>
      <c r="H216" s="50">
        <v>1</v>
      </c>
    </row>
    <row r="217" spans="2:8" x14ac:dyDescent="0.25">
      <c r="B217" s="47"/>
      <c r="C217" s="47" t="s">
        <v>8</v>
      </c>
      <c r="D217" s="47" t="s">
        <v>38</v>
      </c>
      <c r="E217" s="47" t="s">
        <v>55</v>
      </c>
      <c r="F217" s="48">
        <v>44239</v>
      </c>
      <c r="G217" s="48">
        <v>44245</v>
      </c>
      <c r="H217" s="50">
        <v>2</v>
      </c>
    </row>
    <row r="218" spans="2:8" x14ac:dyDescent="0.25">
      <c r="B218" s="47"/>
      <c r="C218" s="47" t="s">
        <v>9</v>
      </c>
      <c r="D218" s="47" t="s">
        <v>38</v>
      </c>
      <c r="E218" s="47" t="s">
        <v>55</v>
      </c>
      <c r="F218" s="48">
        <v>44239</v>
      </c>
      <c r="G218" s="48">
        <v>44242</v>
      </c>
      <c r="H218" s="50">
        <v>2</v>
      </c>
    </row>
    <row r="219" spans="2:8" x14ac:dyDescent="0.25">
      <c r="B219" s="47"/>
      <c r="C219" s="47" t="s">
        <v>10</v>
      </c>
      <c r="D219" s="47" t="s">
        <v>38</v>
      </c>
      <c r="E219" s="47" t="s">
        <v>55</v>
      </c>
      <c r="F219" s="48">
        <v>44240</v>
      </c>
      <c r="G219" s="48">
        <v>44245</v>
      </c>
      <c r="H219" s="50">
        <v>2</v>
      </c>
    </row>
    <row r="220" spans="2:8" x14ac:dyDescent="0.25">
      <c r="B220" s="47"/>
      <c r="C220" s="47" t="s">
        <v>11</v>
      </c>
      <c r="D220" s="47" t="s">
        <v>38</v>
      </c>
      <c r="E220" s="47" t="s">
        <v>55</v>
      </c>
      <c r="F220" s="48">
        <v>44240</v>
      </c>
      <c r="G220" s="48">
        <v>44245</v>
      </c>
      <c r="H220" s="50">
        <v>0</v>
      </c>
    </row>
    <row r="221" spans="2:8" x14ac:dyDescent="0.25">
      <c r="B221" s="47"/>
      <c r="C221" s="47" t="s">
        <v>12</v>
      </c>
      <c r="D221" s="47" t="s">
        <v>38</v>
      </c>
      <c r="E221" s="47" t="s">
        <v>55</v>
      </c>
      <c r="F221" s="48">
        <v>44240</v>
      </c>
      <c r="G221" s="48">
        <v>44246</v>
      </c>
      <c r="H221" s="50">
        <v>2</v>
      </c>
    </row>
    <row r="222" spans="2:8" x14ac:dyDescent="0.25">
      <c r="B222" s="47"/>
      <c r="C222" s="47" t="s">
        <v>13</v>
      </c>
      <c r="D222" s="47" t="s">
        <v>38</v>
      </c>
      <c r="E222" s="47" t="s">
        <v>55</v>
      </c>
      <c r="F222" s="48">
        <v>44240</v>
      </c>
      <c r="G222" s="48">
        <v>44244</v>
      </c>
      <c r="H222" s="50">
        <v>1</v>
      </c>
    </row>
    <row r="223" spans="2:8" x14ac:dyDescent="0.25">
      <c r="B223" s="47"/>
      <c r="C223" s="47" t="s">
        <v>14</v>
      </c>
      <c r="D223" s="47" t="s">
        <v>38</v>
      </c>
      <c r="E223" s="47" t="s">
        <v>55</v>
      </c>
      <c r="F223" s="48">
        <v>44240</v>
      </c>
      <c r="G223" s="48">
        <v>44247</v>
      </c>
      <c r="H223" s="50">
        <v>1</v>
      </c>
    </row>
    <row r="224" spans="2:8" x14ac:dyDescent="0.25">
      <c r="B224" s="47"/>
      <c r="C224" s="47" t="s">
        <v>15</v>
      </c>
      <c r="D224" s="47" t="s">
        <v>38</v>
      </c>
      <c r="E224" s="47" t="s">
        <v>55</v>
      </c>
      <c r="F224" s="48">
        <v>44241</v>
      </c>
      <c r="G224" s="48">
        <v>44244</v>
      </c>
      <c r="H224" s="50">
        <v>1</v>
      </c>
    </row>
    <row r="225" spans="2:8" x14ac:dyDescent="0.25">
      <c r="B225" s="47"/>
      <c r="C225" s="47" t="s">
        <v>16</v>
      </c>
      <c r="D225" s="47" t="s">
        <v>38</v>
      </c>
      <c r="E225" s="47" t="s">
        <v>55</v>
      </c>
      <c r="F225" s="48">
        <v>44241</v>
      </c>
      <c r="G225" s="48">
        <v>44244</v>
      </c>
      <c r="H225" s="50">
        <v>0</v>
      </c>
    </row>
    <row r="226" spans="2:8" x14ac:dyDescent="0.25">
      <c r="B226" s="47"/>
      <c r="C226" s="47" t="s">
        <v>17</v>
      </c>
      <c r="D226" s="47" t="s">
        <v>38</v>
      </c>
      <c r="E226" s="47" t="s">
        <v>55</v>
      </c>
      <c r="F226" s="48">
        <v>44241</v>
      </c>
      <c r="G226" s="48">
        <v>44248</v>
      </c>
      <c r="H226" s="50">
        <v>1</v>
      </c>
    </row>
    <row r="227" spans="2:8" x14ac:dyDescent="0.25">
      <c r="B227" s="47"/>
      <c r="C227" s="47" t="s">
        <v>18</v>
      </c>
      <c r="D227" s="47" t="s">
        <v>38</v>
      </c>
      <c r="E227" s="47" t="s">
        <v>55</v>
      </c>
      <c r="F227" s="48">
        <v>44241</v>
      </c>
      <c r="G227" s="48">
        <v>44247</v>
      </c>
      <c r="H227" s="50">
        <v>2</v>
      </c>
    </row>
    <row r="228" spans="2:8" x14ac:dyDescent="0.25">
      <c r="B228" s="47"/>
      <c r="C228" s="47" t="s">
        <v>19</v>
      </c>
      <c r="D228" s="47" t="s">
        <v>38</v>
      </c>
      <c r="E228" s="47" t="s">
        <v>55</v>
      </c>
      <c r="F228" s="48">
        <v>44241</v>
      </c>
      <c r="G228" s="48">
        <v>44247</v>
      </c>
      <c r="H228" s="50">
        <v>1</v>
      </c>
    </row>
    <row r="229" spans="2:8" x14ac:dyDescent="0.25">
      <c r="B229" s="47"/>
      <c r="C229" s="47" t="s">
        <v>20</v>
      </c>
      <c r="D229" s="47" t="s">
        <v>38</v>
      </c>
      <c r="E229" s="47" t="s">
        <v>55</v>
      </c>
      <c r="F229" s="48">
        <v>44242</v>
      </c>
      <c r="G229" s="48">
        <v>44248</v>
      </c>
      <c r="H229" s="50">
        <v>0</v>
      </c>
    </row>
    <row r="230" spans="2:8" x14ac:dyDescent="0.25">
      <c r="B230" s="47"/>
      <c r="C230" s="47" t="s">
        <v>21</v>
      </c>
      <c r="D230" s="47" t="s">
        <v>38</v>
      </c>
      <c r="E230" s="47" t="s">
        <v>55</v>
      </c>
      <c r="F230" s="48">
        <v>44242</v>
      </c>
      <c r="G230" s="48">
        <v>44249</v>
      </c>
      <c r="H230" s="50">
        <v>2</v>
      </c>
    </row>
    <row r="231" spans="2:8" x14ac:dyDescent="0.25">
      <c r="B231" s="47"/>
      <c r="C231" s="47" t="s">
        <v>22</v>
      </c>
      <c r="D231" s="47" t="s">
        <v>38</v>
      </c>
      <c r="E231" s="47" t="s">
        <v>55</v>
      </c>
      <c r="F231" s="48">
        <v>44242</v>
      </c>
      <c r="G231" s="48">
        <v>44246</v>
      </c>
      <c r="H231" s="50">
        <v>0</v>
      </c>
    </row>
    <row r="232" spans="2:8" x14ac:dyDescent="0.25">
      <c r="B232" s="47"/>
      <c r="C232" s="47" t="s">
        <v>23</v>
      </c>
      <c r="D232" s="47" t="s">
        <v>38</v>
      </c>
      <c r="E232" s="47" t="s">
        <v>55</v>
      </c>
      <c r="F232" s="48">
        <v>44242</v>
      </c>
      <c r="G232" s="48">
        <v>44246</v>
      </c>
      <c r="H232" s="50">
        <v>0</v>
      </c>
    </row>
    <row r="233" spans="2:8" x14ac:dyDescent="0.25">
      <c r="B233" s="47"/>
      <c r="C233" s="47" t="s">
        <v>24</v>
      </c>
      <c r="D233" s="47" t="s">
        <v>38</v>
      </c>
      <c r="E233" s="47" t="s">
        <v>55</v>
      </c>
      <c r="F233" s="48">
        <v>44242</v>
      </c>
      <c r="G233" s="48">
        <v>44248</v>
      </c>
      <c r="H233" s="50">
        <v>2</v>
      </c>
    </row>
    <row r="234" spans="2:8" x14ac:dyDescent="0.25">
      <c r="B234" s="47"/>
      <c r="C234" s="47" t="s">
        <v>25</v>
      </c>
      <c r="D234" s="47" t="s">
        <v>38</v>
      </c>
      <c r="E234" s="47" t="s">
        <v>55</v>
      </c>
      <c r="F234" s="48">
        <v>44243</v>
      </c>
      <c r="G234" s="48">
        <v>44249</v>
      </c>
      <c r="H234" s="50">
        <v>0</v>
      </c>
    </row>
    <row r="235" spans="2:8" x14ac:dyDescent="0.25">
      <c r="B235" s="47"/>
      <c r="C235" s="47" t="s">
        <v>26</v>
      </c>
      <c r="D235" s="47" t="s">
        <v>38</v>
      </c>
      <c r="E235" s="47" t="s">
        <v>55</v>
      </c>
      <c r="F235" s="48">
        <v>44243</v>
      </c>
      <c r="G235" s="48">
        <v>44250</v>
      </c>
      <c r="H235" s="50">
        <v>2</v>
      </c>
    </row>
    <row r="236" spans="2:8" x14ac:dyDescent="0.25">
      <c r="B236" s="47"/>
      <c r="C236" s="47" t="s">
        <v>27</v>
      </c>
      <c r="D236" s="47" t="s">
        <v>38</v>
      </c>
      <c r="E236" s="47" t="s">
        <v>55</v>
      </c>
      <c r="F236" s="48">
        <v>44243</v>
      </c>
      <c r="G236" s="48">
        <v>44248</v>
      </c>
      <c r="H236" s="50">
        <v>1</v>
      </c>
    </row>
    <row r="237" spans="2:8" x14ac:dyDescent="0.25">
      <c r="B237" s="47"/>
      <c r="C237" s="47" t="s">
        <v>28</v>
      </c>
      <c r="D237" s="47" t="s">
        <v>38</v>
      </c>
      <c r="E237" s="47" t="s">
        <v>55</v>
      </c>
      <c r="F237" s="48">
        <v>44243</v>
      </c>
      <c r="G237" s="48">
        <v>44248</v>
      </c>
      <c r="H237" s="50">
        <v>0</v>
      </c>
    </row>
    <row r="238" spans="2:8" x14ac:dyDescent="0.25">
      <c r="B238" s="47"/>
      <c r="C238" s="47" t="s">
        <v>29</v>
      </c>
      <c r="D238" s="47" t="s">
        <v>38</v>
      </c>
      <c r="E238" s="47" t="s">
        <v>55</v>
      </c>
      <c r="F238" s="48">
        <v>44243</v>
      </c>
      <c r="G238" s="48">
        <v>44250</v>
      </c>
      <c r="H238" s="50">
        <v>1</v>
      </c>
    </row>
    <row r="239" spans="2:8" x14ac:dyDescent="0.25">
      <c r="B239" s="47"/>
      <c r="C239" s="47" t="s">
        <v>9</v>
      </c>
      <c r="D239" s="47" t="s">
        <v>38</v>
      </c>
      <c r="E239" s="47" t="s">
        <v>55</v>
      </c>
      <c r="F239" s="48">
        <v>44244</v>
      </c>
      <c r="G239" s="48">
        <v>44251</v>
      </c>
      <c r="H239" s="50">
        <v>0</v>
      </c>
    </row>
    <row r="240" spans="2:8" x14ac:dyDescent="0.25">
      <c r="B240" s="47"/>
      <c r="C240" s="47" t="s">
        <v>10</v>
      </c>
      <c r="D240" s="47" t="s">
        <v>38</v>
      </c>
      <c r="E240" s="47" t="s">
        <v>55</v>
      </c>
      <c r="F240" s="48">
        <v>44244</v>
      </c>
      <c r="G240" s="48">
        <v>44248</v>
      </c>
      <c r="H240" s="50">
        <v>1</v>
      </c>
    </row>
    <row r="241" spans="2:8" x14ac:dyDescent="0.25">
      <c r="B241" s="47"/>
      <c r="C241" s="47" t="s">
        <v>11</v>
      </c>
      <c r="D241" s="47" t="s">
        <v>38</v>
      </c>
      <c r="E241" s="47" t="s">
        <v>55</v>
      </c>
      <c r="F241" s="48">
        <v>44244</v>
      </c>
      <c r="G241" s="48">
        <v>44251</v>
      </c>
      <c r="H241" s="50">
        <v>1</v>
      </c>
    </row>
    <row r="242" spans="2:8" x14ac:dyDescent="0.25">
      <c r="B242" s="47"/>
      <c r="C242" s="47" t="s">
        <v>12</v>
      </c>
      <c r="D242" s="47" t="s">
        <v>38</v>
      </c>
      <c r="E242" s="47" t="s">
        <v>55</v>
      </c>
      <c r="F242" s="48">
        <v>44244</v>
      </c>
      <c r="G242" s="48">
        <v>44249</v>
      </c>
      <c r="H242" s="50">
        <v>2</v>
      </c>
    </row>
    <row r="243" spans="2:8" x14ac:dyDescent="0.25">
      <c r="B243" s="47"/>
      <c r="C243" s="47" t="s">
        <v>13</v>
      </c>
      <c r="D243" s="47" t="s">
        <v>38</v>
      </c>
      <c r="E243" s="47" t="s">
        <v>55</v>
      </c>
      <c r="F243" s="48">
        <v>44244</v>
      </c>
      <c r="G243" s="48">
        <v>44249</v>
      </c>
      <c r="H243" s="50">
        <v>1</v>
      </c>
    </row>
    <row r="244" spans="2:8" x14ac:dyDescent="0.25">
      <c r="B244" s="47"/>
      <c r="C244" s="47" t="s">
        <v>14</v>
      </c>
      <c r="D244" s="47" t="s">
        <v>38</v>
      </c>
      <c r="E244" s="47" t="s">
        <v>55</v>
      </c>
      <c r="F244" s="48">
        <v>44245</v>
      </c>
      <c r="G244" s="48">
        <v>44249</v>
      </c>
      <c r="H244" s="50">
        <v>1</v>
      </c>
    </row>
    <row r="245" spans="2:8" x14ac:dyDescent="0.25">
      <c r="B245" s="47"/>
      <c r="C245" s="47" t="s">
        <v>31</v>
      </c>
      <c r="D245" s="47" t="s">
        <v>38</v>
      </c>
      <c r="E245" s="47" t="s">
        <v>55</v>
      </c>
      <c r="F245" s="48">
        <v>44245</v>
      </c>
      <c r="G245" s="48">
        <v>44252</v>
      </c>
      <c r="H245" s="50">
        <v>1</v>
      </c>
    </row>
    <row r="246" spans="2:8" x14ac:dyDescent="0.25">
      <c r="B246" s="47"/>
      <c r="C246" s="47" t="s">
        <v>7</v>
      </c>
      <c r="D246" s="47" t="s">
        <v>38</v>
      </c>
      <c r="E246" s="47" t="s">
        <v>55</v>
      </c>
      <c r="F246" s="48">
        <v>44245</v>
      </c>
      <c r="G246" s="48">
        <v>44249</v>
      </c>
      <c r="H246" s="50">
        <v>2</v>
      </c>
    </row>
    <row r="247" spans="2:8" x14ac:dyDescent="0.25">
      <c r="B247" s="47"/>
      <c r="C247" s="47" t="s">
        <v>8</v>
      </c>
      <c r="D247" s="47" t="s">
        <v>38</v>
      </c>
      <c r="E247" s="47" t="s">
        <v>55</v>
      </c>
      <c r="F247" s="48">
        <v>44245</v>
      </c>
      <c r="G247" s="48">
        <v>44248</v>
      </c>
      <c r="H247" s="50">
        <v>1</v>
      </c>
    </row>
    <row r="248" spans="2:8" x14ac:dyDescent="0.25">
      <c r="B248" s="47"/>
      <c r="C248" s="47" t="s">
        <v>9</v>
      </c>
      <c r="D248" s="47" t="s">
        <v>38</v>
      </c>
      <c r="E248" s="47" t="s">
        <v>55</v>
      </c>
      <c r="F248" s="48">
        <v>44245</v>
      </c>
      <c r="G248" s="48">
        <v>44250</v>
      </c>
      <c r="H248" s="50">
        <v>0</v>
      </c>
    </row>
    <row r="249" spans="2:8" x14ac:dyDescent="0.25">
      <c r="B249" s="47"/>
      <c r="C249" s="47" t="s">
        <v>10</v>
      </c>
      <c r="D249" s="47" t="s">
        <v>38</v>
      </c>
      <c r="E249" s="47" t="s">
        <v>55</v>
      </c>
      <c r="F249" s="48">
        <v>44246</v>
      </c>
      <c r="G249" s="48">
        <v>44251</v>
      </c>
      <c r="H249" s="50">
        <v>1</v>
      </c>
    </row>
    <row r="250" spans="2:8" x14ac:dyDescent="0.25">
      <c r="B250" s="47"/>
      <c r="C250" s="47" t="s">
        <v>11</v>
      </c>
      <c r="D250" s="47" t="s">
        <v>38</v>
      </c>
      <c r="E250" s="47" t="s">
        <v>55</v>
      </c>
      <c r="F250" s="48">
        <v>44246</v>
      </c>
      <c r="G250" s="48">
        <v>44253</v>
      </c>
      <c r="H250" s="50">
        <v>2</v>
      </c>
    </row>
    <row r="251" spans="2:8" x14ac:dyDescent="0.25">
      <c r="B251" s="47"/>
      <c r="C251" s="47" t="s">
        <v>12</v>
      </c>
      <c r="D251" s="47" t="s">
        <v>38</v>
      </c>
      <c r="E251" s="47" t="s">
        <v>55</v>
      </c>
      <c r="F251" s="48">
        <v>44246</v>
      </c>
      <c r="G251" s="48">
        <v>44251</v>
      </c>
      <c r="H251" s="50">
        <v>2</v>
      </c>
    </row>
    <row r="252" spans="2:8" x14ac:dyDescent="0.25">
      <c r="B252" s="47"/>
      <c r="C252" s="47" t="s">
        <v>13</v>
      </c>
      <c r="D252" s="47" t="s">
        <v>38</v>
      </c>
      <c r="E252" s="47" t="s">
        <v>55</v>
      </c>
      <c r="F252" s="48">
        <v>44246</v>
      </c>
      <c r="G252" s="48">
        <v>44252</v>
      </c>
      <c r="H252" s="50">
        <v>1</v>
      </c>
    </row>
    <row r="253" spans="2:8" x14ac:dyDescent="0.25">
      <c r="B253" s="47"/>
      <c r="C253" s="47" t="s">
        <v>14</v>
      </c>
      <c r="D253" s="47" t="s">
        <v>38</v>
      </c>
      <c r="E253" s="47" t="s">
        <v>55</v>
      </c>
      <c r="F253" s="48">
        <v>44246</v>
      </c>
      <c r="G253" s="48">
        <v>44250</v>
      </c>
      <c r="H253" s="50">
        <v>0</v>
      </c>
    </row>
    <row r="254" spans="2:8" x14ac:dyDescent="0.25">
      <c r="B254" s="47"/>
      <c r="C254" s="47" t="s">
        <v>15</v>
      </c>
      <c r="D254" s="47" t="s">
        <v>39</v>
      </c>
      <c r="E254" s="47" t="s">
        <v>55</v>
      </c>
      <c r="F254" s="48">
        <v>44247</v>
      </c>
      <c r="G254" s="48">
        <v>44253</v>
      </c>
      <c r="H254" s="50">
        <v>0</v>
      </c>
    </row>
    <row r="255" spans="2:8" x14ac:dyDescent="0.25">
      <c r="B255" s="47"/>
      <c r="C255" s="47" t="s">
        <v>16</v>
      </c>
      <c r="D255" s="47" t="s">
        <v>39</v>
      </c>
      <c r="E255" s="47" t="s">
        <v>55</v>
      </c>
      <c r="F255" s="48">
        <v>44247</v>
      </c>
      <c r="G255" s="48">
        <v>44251</v>
      </c>
      <c r="H255" s="50">
        <v>1</v>
      </c>
    </row>
    <row r="256" spans="2:8" x14ac:dyDescent="0.25">
      <c r="B256" s="47"/>
      <c r="C256" s="47" t="s">
        <v>17</v>
      </c>
      <c r="D256" s="47" t="s">
        <v>39</v>
      </c>
      <c r="E256" s="47" t="s">
        <v>55</v>
      </c>
      <c r="F256" s="48">
        <v>44247</v>
      </c>
      <c r="G256" s="48">
        <v>44250</v>
      </c>
      <c r="H256" s="50">
        <v>2</v>
      </c>
    </row>
    <row r="257" spans="2:8" x14ac:dyDescent="0.25">
      <c r="B257" s="47"/>
      <c r="C257" s="47" t="s">
        <v>18</v>
      </c>
      <c r="D257" s="47" t="s">
        <v>39</v>
      </c>
      <c r="E257" s="47" t="s">
        <v>55</v>
      </c>
      <c r="F257" s="48">
        <v>44247</v>
      </c>
      <c r="G257" s="48">
        <v>44251</v>
      </c>
      <c r="H257" s="50">
        <v>1</v>
      </c>
    </row>
    <row r="258" spans="2:8" x14ac:dyDescent="0.25">
      <c r="B258" s="47"/>
      <c r="C258" s="47" t="s">
        <v>19</v>
      </c>
      <c r="D258" s="47" t="s">
        <v>39</v>
      </c>
      <c r="E258" s="47" t="s">
        <v>55</v>
      </c>
      <c r="F258" s="48">
        <v>44247</v>
      </c>
      <c r="G258" s="48">
        <v>44251</v>
      </c>
      <c r="H258" s="50">
        <v>1</v>
      </c>
    </row>
    <row r="259" spans="2:8" x14ac:dyDescent="0.25">
      <c r="B259" s="47"/>
      <c r="C259" s="47" t="s">
        <v>20</v>
      </c>
      <c r="D259" s="47" t="s">
        <v>39</v>
      </c>
      <c r="E259" s="47" t="s">
        <v>55</v>
      </c>
      <c r="F259" s="48">
        <v>44248</v>
      </c>
      <c r="G259" s="48">
        <v>44253</v>
      </c>
      <c r="H259" s="50">
        <v>0</v>
      </c>
    </row>
    <row r="260" spans="2:8" x14ac:dyDescent="0.25">
      <c r="B260" s="47"/>
      <c r="C260" s="47" t="s">
        <v>21</v>
      </c>
      <c r="D260" s="47" t="s">
        <v>39</v>
      </c>
      <c r="E260" s="47" t="s">
        <v>55</v>
      </c>
      <c r="F260" s="48">
        <v>44248</v>
      </c>
      <c r="G260" s="48">
        <v>44253</v>
      </c>
      <c r="H260" s="50">
        <v>0</v>
      </c>
    </row>
    <row r="261" spans="2:8" x14ac:dyDescent="0.25">
      <c r="B261" s="47"/>
      <c r="C261" s="47" t="s">
        <v>22</v>
      </c>
      <c r="D261" s="47" t="s">
        <v>39</v>
      </c>
      <c r="E261" s="47" t="s">
        <v>55</v>
      </c>
      <c r="F261" s="48">
        <v>44248</v>
      </c>
      <c r="G261" s="48">
        <v>44251</v>
      </c>
      <c r="H261" s="50">
        <v>1</v>
      </c>
    </row>
    <row r="262" spans="2:8" x14ac:dyDescent="0.25">
      <c r="B262" s="47"/>
      <c r="C262" s="47" t="s">
        <v>23</v>
      </c>
      <c r="D262" s="47" t="s">
        <v>39</v>
      </c>
      <c r="E262" s="47" t="s">
        <v>55</v>
      </c>
      <c r="F262" s="48">
        <v>44248</v>
      </c>
      <c r="G262" s="48">
        <v>44252</v>
      </c>
      <c r="H262" s="50">
        <v>2</v>
      </c>
    </row>
    <row r="263" spans="2:8" x14ac:dyDescent="0.25">
      <c r="B263" s="47"/>
      <c r="C263" s="47" t="s">
        <v>24</v>
      </c>
      <c r="D263" s="47" t="s">
        <v>39</v>
      </c>
      <c r="E263" s="47" t="s">
        <v>55</v>
      </c>
      <c r="F263" s="48">
        <v>44248</v>
      </c>
      <c r="G263" s="48">
        <v>44255</v>
      </c>
      <c r="H263" s="50">
        <v>2</v>
      </c>
    </row>
    <row r="264" spans="2:8" x14ac:dyDescent="0.25">
      <c r="B264" s="47"/>
      <c r="C264" s="47" t="s">
        <v>25</v>
      </c>
      <c r="D264" s="47" t="s">
        <v>39</v>
      </c>
      <c r="E264" s="47" t="s">
        <v>55</v>
      </c>
      <c r="F264" s="48">
        <v>44249</v>
      </c>
      <c r="G264" s="48">
        <v>44254</v>
      </c>
      <c r="H264" s="50">
        <v>0</v>
      </c>
    </row>
    <row r="265" spans="2:8" x14ac:dyDescent="0.25">
      <c r="B265" s="47"/>
      <c r="C265" s="47" t="s">
        <v>26</v>
      </c>
      <c r="D265" s="47" t="s">
        <v>39</v>
      </c>
      <c r="E265" s="47" t="s">
        <v>55</v>
      </c>
      <c r="F265" s="48">
        <v>44249</v>
      </c>
      <c r="G265" s="48">
        <v>44255</v>
      </c>
      <c r="H265" s="50">
        <v>1</v>
      </c>
    </row>
    <row r="266" spans="2:8" x14ac:dyDescent="0.25">
      <c r="B266" s="47"/>
      <c r="C266" s="47" t="s">
        <v>27</v>
      </c>
      <c r="D266" s="47" t="s">
        <v>39</v>
      </c>
      <c r="E266" s="47" t="s">
        <v>55</v>
      </c>
      <c r="F266" s="48">
        <v>44249</v>
      </c>
      <c r="G266" s="48">
        <v>44253</v>
      </c>
      <c r="H266" s="50">
        <v>1</v>
      </c>
    </row>
    <row r="267" spans="2:8" x14ac:dyDescent="0.25">
      <c r="B267" s="47"/>
      <c r="C267" s="47" t="s">
        <v>28</v>
      </c>
      <c r="D267" s="47" t="s">
        <v>39</v>
      </c>
      <c r="E267" s="47" t="s">
        <v>55</v>
      </c>
      <c r="F267" s="48">
        <v>44249</v>
      </c>
      <c r="G267" s="48">
        <v>44255</v>
      </c>
      <c r="H267" s="50">
        <v>0</v>
      </c>
    </row>
    <row r="268" spans="2:8" x14ac:dyDescent="0.25">
      <c r="B268" s="47"/>
      <c r="C268" s="47" t="s">
        <v>29</v>
      </c>
      <c r="D268" s="47" t="s">
        <v>39</v>
      </c>
      <c r="E268" s="47" t="s">
        <v>55</v>
      </c>
      <c r="F268" s="48">
        <v>44249</v>
      </c>
      <c r="G268" s="48">
        <v>44254</v>
      </c>
      <c r="H268" s="50">
        <v>2</v>
      </c>
    </row>
    <row r="269" spans="2:8" x14ac:dyDescent="0.25">
      <c r="B269" s="47"/>
      <c r="C269" s="47" t="s">
        <v>9</v>
      </c>
      <c r="D269" s="47" t="s">
        <v>39</v>
      </c>
      <c r="E269" s="47" t="s">
        <v>55</v>
      </c>
      <c r="F269" s="48">
        <v>44250</v>
      </c>
      <c r="G269" s="48">
        <v>44255</v>
      </c>
      <c r="H269" s="50">
        <v>1</v>
      </c>
    </row>
    <row r="270" spans="2:8" x14ac:dyDescent="0.25">
      <c r="B270" s="47"/>
      <c r="C270" s="47" t="s">
        <v>10</v>
      </c>
      <c r="D270" s="47" t="s">
        <v>39</v>
      </c>
      <c r="E270" s="47" t="s">
        <v>55</v>
      </c>
      <c r="F270" s="48">
        <v>44250</v>
      </c>
      <c r="G270" s="48">
        <v>44253</v>
      </c>
      <c r="H270" s="50">
        <v>0</v>
      </c>
    </row>
    <row r="271" spans="2:8" x14ac:dyDescent="0.25">
      <c r="B271" s="47"/>
      <c r="C271" s="47" t="s">
        <v>11</v>
      </c>
      <c r="D271" s="47" t="s">
        <v>39</v>
      </c>
      <c r="E271" s="47" t="s">
        <v>55</v>
      </c>
      <c r="F271" s="48">
        <v>44250</v>
      </c>
      <c r="G271" s="48">
        <v>44256</v>
      </c>
      <c r="H271" s="50">
        <v>1</v>
      </c>
    </row>
    <row r="272" spans="2:8" x14ac:dyDescent="0.25">
      <c r="B272" s="47"/>
      <c r="C272" s="47" t="s">
        <v>12</v>
      </c>
      <c r="D272" s="47" t="s">
        <v>39</v>
      </c>
      <c r="E272" s="47" t="s">
        <v>55</v>
      </c>
      <c r="F272" s="48">
        <v>44250</v>
      </c>
      <c r="G272" s="48">
        <v>44255</v>
      </c>
      <c r="H272" s="50">
        <v>2</v>
      </c>
    </row>
    <row r="273" spans="2:8" x14ac:dyDescent="0.25">
      <c r="B273" s="47"/>
      <c r="C273" s="47" t="s">
        <v>13</v>
      </c>
      <c r="D273" s="47" t="s">
        <v>39</v>
      </c>
      <c r="E273" s="47" t="s">
        <v>55</v>
      </c>
      <c r="F273" s="48">
        <v>44250</v>
      </c>
      <c r="G273" s="48">
        <v>44255</v>
      </c>
      <c r="H273" s="50">
        <v>1</v>
      </c>
    </row>
    <row r="274" spans="2:8" x14ac:dyDescent="0.25">
      <c r="B274" s="47"/>
      <c r="C274" s="47" t="s">
        <v>14</v>
      </c>
      <c r="D274" s="47" t="s">
        <v>39</v>
      </c>
      <c r="E274" s="47" t="s">
        <v>55</v>
      </c>
      <c r="F274" s="48">
        <v>44251</v>
      </c>
      <c r="G274" s="48">
        <v>44257</v>
      </c>
      <c r="H274" s="50">
        <v>0</v>
      </c>
    </row>
    <row r="275" spans="2:8" x14ac:dyDescent="0.25">
      <c r="B275" s="47"/>
      <c r="C275" s="47" t="s">
        <v>31</v>
      </c>
      <c r="D275" s="47" t="s">
        <v>39</v>
      </c>
      <c r="E275" s="47" t="s">
        <v>55</v>
      </c>
      <c r="F275" s="48">
        <v>44251</v>
      </c>
      <c r="G275" s="48">
        <v>44255</v>
      </c>
      <c r="H275" s="50">
        <v>2</v>
      </c>
    </row>
    <row r="276" spans="2:8" x14ac:dyDescent="0.25">
      <c r="B276" s="47"/>
      <c r="C276" s="47" t="s">
        <v>7</v>
      </c>
      <c r="D276" s="47" t="s">
        <v>39</v>
      </c>
      <c r="E276" s="47" t="s">
        <v>55</v>
      </c>
      <c r="F276" s="48">
        <v>44251</v>
      </c>
      <c r="G276" s="48">
        <v>44254</v>
      </c>
      <c r="H276" s="50">
        <v>1</v>
      </c>
    </row>
    <row r="277" spans="2:8" x14ac:dyDescent="0.25">
      <c r="B277" s="47"/>
      <c r="C277" s="47" t="s">
        <v>8</v>
      </c>
      <c r="D277" s="47" t="s">
        <v>39</v>
      </c>
      <c r="E277" s="47" t="s">
        <v>55</v>
      </c>
      <c r="F277" s="48">
        <v>44251</v>
      </c>
      <c r="G277" s="48">
        <v>44254</v>
      </c>
      <c r="H277" s="50">
        <v>0</v>
      </c>
    </row>
    <row r="278" spans="2:8" x14ac:dyDescent="0.25">
      <c r="B278" s="47"/>
      <c r="C278" s="47" t="s">
        <v>9</v>
      </c>
      <c r="D278" s="47" t="s">
        <v>39</v>
      </c>
      <c r="E278" s="47" t="s">
        <v>55</v>
      </c>
      <c r="F278" s="48">
        <v>44251</v>
      </c>
      <c r="G278" s="48">
        <v>44257</v>
      </c>
      <c r="H278" s="50">
        <v>1</v>
      </c>
    </row>
    <row r="279" spans="2:8" x14ac:dyDescent="0.25">
      <c r="B279" s="47"/>
      <c r="C279" s="47" t="s">
        <v>10</v>
      </c>
      <c r="D279" s="47" t="s">
        <v>39</v>
      </c>
      <c r="E279" s="47" t="s">
        <v>55</v>
      </c>
      <c r="F279" s="48">
        <v>44252</v>
      </c>
      <c r="G279" s="48">
        <v>44258</v>
      </c>
      <c r="H279" s="50">
        <v>0</v>
      </c>
    </row>
    <row r="280" spans="2:8" x14ac:dyDescent="0.25">
      <c r="B280" s="47"/>
      <c r="C280" s="47" t="s">
        <v>11</v>
      </c>
      <c r="D280" s="47" t="s">
        <v>39</v>
      </c>
      <c r="E280" s="47" t="s">
        <v>55</v>
      </c>
      <c r="F280" s="48">
        <v>44252</v>
      </c>
      <c r="G280" s="48">
        <v>44257</v>
      </c>
      <c r="H280" s="50">
        <v>1</v>
      </c>
    </row>
    <row r="281" spans="2:8" x14ac:dyDescent="0.25">
      <c r="B281" s="47"/>
      <c r="C281" s="47" t="s">
        <v>12</v>
      </c>
      <c r="D281" s="47" t="s">
        <v>39</v>
      </c>
      <c r="E281" s="47" t="s">
        <v>55</v>
      </c>
      <c r="F281" s="48">
        <v>44252</v>
      </c>
      <c r="G281" s="48">
        <v>44255</v>
      </c>
      <c r="H281" s="50">
        <v>1</v>
      </c>
    </row>
    <row r="282" spans="2:8" x14ac:dyDescent="0.25">
      <c r="B282" s="47"/>
      <c r="C282" s="47" t="s">
        <v>13</v>
      </c>
      <c r="D282" s="47" t="s">
        <v>39</v>
      </c>
      <c r="E282" s="47" t="s">
        <v>55</v>
      </c>
      <c r="F282" s="48">
        <v>44252</v>
      </c>
      <c r="G282" s="48">
        <v>44255</v>
      </c>
      <c r="H282" s="50">
        <v>2</v>
      </c>
    </row>
    <row r="283" spans="2:8" x14ac:dyDescent="0.25">
      <c r="B283" s="47"/>
      <c r="C283" s="47" t="s">
        <v>14</v>
      </c>
      <c r="D283" s="47" t="s">
        <v>39</v>
      </c>
      <c r="E283" s="47" t="s">
        <v>55</v>
      </c>
      <c r="F283" s="48">
        <v>44252</v>
      </c>
      <c r="G283" s="48">
        <v>44258</v>
      </c>
      <c r="H283" s="50">
        <v>1</v>
      </c>
    </row>
    <row r="284" spans="2:8" x14ac:dyDescent="0.25">
      <c r="B284" s="47"/>
      <c r="C284" s="47" t="s">
        <v>15</v>
      </c>
      <c r="D284" s="47" t="s">
        <v>39</v>
      </c>
      <c r="E284" s="47" t="s">
        <v>55</v>
      </c>
      <c r="F284" s="48">
        <v>44253</v>
      </c>
      <c r="G284" s="48">
        <v>44259</v>
      </c>
      <c r="H284" s="50">
        <v>2</v>
      </c>
    </row>
    <row r="285" spans="2:8" x14ac:dyDescent="0.25">
      <c r="B285" s="47"/>
      <c r="C285" s="47" t="s">
        <v>16</v>
      </c>
      <c r="D285" s="47" t="s">
        <v>39</v>
      </c>
      <c r="E285" s="47" t="s">
        <v>55</v>
      </c>
      <c r="F285" s="48">
        <v>44253</v>
      </c>
      <c r="G285" s="48">
        <v>44256</v>
      </c>
      <c r="H285" s="50">
        <v>0</v>
      </c>
    </row>
    <row r="286" spans="2:8" x14ac:dyDescent="0.25">
      <c r="B286" s="47"/>
      <c r="C286" s="47" t="s">
        <v>17</v>
      </c>
      <c r="D286" s="47" t="s">
        <v>39</v>
      </c>
      <c r="E286" s="47" t="s">
        <v>55</v>
      </c>
      <c r="F286" s="48">
        <v>44253</v>
      </c>
      <c r="G286" s="48">
        <v>44259</v>
      </c>
      <c r="H286" s="50">
        <v>0</v>
      </c>
    </row>
    <row r="287" spans="2:8" x14ac:dyDescent="0.25">
      <c r="B287" s="47"/>
      <c r="C287" s="47" t="s">
        <v>18</v>
      </c>
      <c r="D287" s="47" t="s">
        <v>39</v>
      </c>
      <c r="E287" s="47" t="s">
        <v>55</v>
      </c>
      <c r="F287" s="48">
        <v>44253</v>
      </c>
      <c r="G287" s="48">
        <v>44257</v>
      </c>
      <c r="H287" s="50">
        <v>2</v>
      </c>
    </row>
    <row r="288" spans="2:8" x14ac:dyDescent="0.25">
      <c r="B288" s="47"/>
      <c r="C288" s="47" t="s">
        <v>19</v>
      </c>
      <c r="D288" s="47" t="s">
        <v>39</v>
      </c>
      <c r="E288" s="47" t="s">
        <v>55</v>
      </c>
      <c r="F288" s="48">
        <v>44253</v>
      </c>
      <c r="G288" s="48">
        <v>44260</v>
      </c>
      <c r="H288" s="50">
        <v>2</v>
      </c>
    </row>
    <row r="289" spans="2:8" x14ac:dyDescent="0.25">
      <c r="B289" s="47"/>
      <c r="C289" s="47" t="s">
        <v>20</v>
      </c>
      <c r="D289" s="47" t="s">
        <v>39</v>
      </c>
      <c r="E289" s="47" t="s">
        <v>55</v>
      </c>
      <c r="F289" s="48">
        <v>44254</v>
      </c>
      <c r="G289" s="48">
        <v>44261</v>
      </c>
      <c r="H289" s="50">
        <v>2</v>
      </c>
    </row>
    <row r="290" spans="2:8" x14ac:dyDescent="0.25">
      <c r="B290" s="47"/>
      <c r="C290" s="47" t="s">
        <v>21</v>
      </c>
      <c r="D290" s="47" t="s">
        <v>39</v>
      </c>
      <c r="E290" s="47" t="s">
        <v>55</v>
      </c>
      <c r="F290" s="48">
        <v>44254</v>
      </c>
      <c r="G290" s="48">
        <v>44257</v>
      </c>
      <c r="H290" s="50">
        <v>0</v>
      </c>
    </row>
    <row r="291" spans="2:8" x14ac:dyDescent="0.25">
      <c r="B291" s="47"/>
      <c r="C291" s="47" t="s">
        <v>22</v>
      </c>
      <c r="D291" s="47" t="s">
        <v>39</v>
      </c>
      <c r="E291" s="47" t="s">
        <v>55</v>
      </c>
      <c r="F291" s="48">
        <v>44254</v>
      </c>
      <c r="G291" s="48">
        <v>44257</v>
      </c>
      <c r="H291" s="50">
        <v>2</v>
      </c>
    </row>
    <row r="292" spans="2:8" x14ac:dyDescent="0.25">
      <c r="B292" s="47"/>
      <c r="C292" s="47" t="s">
        <v>23</v>
      </c>
      <c r="D292" s="47" t="s">
        <v>39</v>
      </c>
      <c r="E292" s="47" t="s">
        <v>55</v>
      </c>
      <c r="F292" s="48">
        <v>44254</v>
      </c>
      <c r="G292" s="48">
        <v>44261</v>
      </c>
      <c r="H292" s="50">
        <v>2</v>
      </c>
    </row>
    <row r="293" spans="2:8" x14ac:dyDescent="0.25">
      <c r="B293" s="47"/>
      <c r="C293" s="47" t="s">
        <v>24</v>
      </c>
      <c r="D293" s="47" t="s">
        <v>39</v>
      </c>
      <c r="E293" s="47" t="s">
        <v>55</v>
      </c>
      <c r="F293" s="48">
        <v>44254</v>
      </c>
      <c r="G293" s="48">
        <v>44257</v>
      </c>
      <c r="H293" s="50">
        <v>1</v>
      </c>
    </row>
    <row r="294" spans="2:8" x14ac:dyDescent="0.25">
      <c r="B294" s="47"/>
      <c r="C294" s="47" t="s">
        <v>25</v>
      </c>
      <c r="D294" s="47" t="s">
        <v>39</v>
      </c>
      <c r="E294" s="47" t="s">
        <v>55</v>
      </c>
      <c r="F294" s="48">
        <v>44255</v>
      </c>
      <c r="G294" s="48">
        <v>44262</v>
      </c>
      <c r="H294" s="50">
        <v>2</v>
      </c>
    </row>
    <row r="295" spans="2:8" x14ac:dyDescent="0.25">
      <c r="B295" s="47"/>
      <c r="C295" s="47" t="s">
        <v>26</v>
      </c>
      <c r="D295" s="47" t="s">
        <v>39</v>
      </c>
      <c r="E295" s="47" t="s">
        <v>55</v>
      </c>
      <c r="F295" s="48">
        <v>44255</v>
      </c>
      <c r="G295" s="48">
        <v>44260</v>
      </c>
      <c r="H295" s="50">
        <v>1</v>
      </c>
    </row>
    <row r="296" spans="2:8" x14ac:dyDescent="0.25">
      <c r="B296" s="47"/>
      <c r="C296" s="47" t="s">
        <v>27</v>
      </c>
      <c r="D296" s="47" t="s">
        <v>39</v>
      </c>
      <c r="E296" s="47" t="s">
        <v>55</v>
      </c>
      <c r="F296" s="48">
        <v>44255</v>
      </c>
      <c r="G296" s="48">
        <v>44261</v>
      </c>
      <c r="H296" s="50">
        <v>1</v>
      </c>
    </row>
    <row r="297" spans="2:8" x14ac:dyDescent="0.25">
      <c r="B297" s="47"/>
      <c r="C297" s="47" t="s">
        <v>28</v>
      </c>
      <c r="D297" s="47" t="s">
        <v>39</v>
      </c>
      <c r="E297" s="47" t="s">
        <v>55</v>
      </c>
      <c r="F297" s="48">
        <v>44255</v>
      </c>
      <c r="G297" s="48">
        <v>44259</v>
      </c>
      <c r="H297" s="50">
        <v>1</v>
      </c>
    </row>
    <row r="298" spans="2:8" x14ac:dyDescent="0.25">
      <c r="B298" s="47"/>
      <c r="C298" s="47" t="s">
        <v>29</v>
      </c>
      <c r="D298" s="47" t="s">
        <v>39</v>
      </c>
      <c r="E298" s="47" t="s">
        <v>55</v>
      </c>
      <c r="F298" s="48">
        <v>44255</v>
      </c>
      <c r="G298" s="48">
        <v>44258</v>
      </c>
      <c r="H298" s="50">
        <v>1</v>
      </c>
    </row>
    <row r="299" spans="2:8" x14ac:dyDescent="0.25">
      <c r="B299" s="47"/>
      <c r="C299" s="47" t="s">
        <v>9</v>
      </c>
      <c r="D299" s="47" t="s">
        <v>39</v>
      </c>
      <c r="E299" s="47" t="s">
        <v>55</v>
      </c>
      <c r="F299" s="48">
        <v>44256</v>
      </c>
      <c r="G299" s="48">
        <v>44259</v>
      </c>
      <c r="H299" s="50">
        <v>0</v>
      </c>
    </row>
    <row r="300" spans="2:8" x14ac:dyDescent="0.25">
      <c r="B300" s="47"/>
      <c r="C300" s="47" t="s">
        <v>10</v>
      </c>
      <c r="D300" s="47" t="s">
        <v>39</v>
      </c>
      <c r="E300" s="47" t="s">
        <v>55</v>
      </c>
      <c r="F300" s="48">
        <v>44256</v>
      </c>
      <c r="G300" s="48">
        <v>44259</v>
      </c>
      <c r="H300" s="50">
        <v>2</v>
      </c>
    </row>
    <row r="301" spans="2:8" x14ac:dyDescent="0.25">
      <c r="B301" s="47"/>
      <c r="C301" s="47" t="s">
        <v>11</v>
      </c>
      <c r="D301" s="47" t="s">
        <v>39</v>
      </c>
      <c r="E301" s="47" t="s">
        <v>55</v>
      </c>
      <c r="F301" s="48">
        <v>44256</v>
      </c>
      <c r="G301" s="48">
        <v>44263</v>
      </c>
      <c r="H301" s="50">
        <v>2</v>
      </c>
    </row>
    <row r="302" spans="2:8" x14ac:dyDescent="0.25">
      <c r="B302" s="47"/>
      <c r="C302" s="47" t="s">
        <v>12</v>
      </c>
      <c r="D302" s="47" t="s">
        <v>39</v>
      </c>
      <c r="E302" s="47" t="s">
        <v>55</v>
      </c>
      <c r="F302" s="48">
        <v>44256</v>
      </c>
      <c r="G302" s="48">
        <v>44261</v>
      </c>
      <c r="H302" s="50">
        <v>2</v>
      </c>
    </row>
    <row r="303" spans="2:8" x14ac:dyDescent="0.25">
      <c r="B303" s="47"/>
      <c r="C303" s="47" t="s">
        <v>13</v>
      </c>
      <c r="D303" s="47" t="s">
        <v>39</v>
      </c>
      <c r="E303" s="47" t="s">
        <v>55</v>
      </c>
      <c r="F303" s="48">
        <v>44256</v>
      </c>
      <c r="G303" s="48">
        <v>44262</v>
      </c>
      <c r="H303" s="50">
        <v>2</v>
      </c>
    </row>
    <row r="304" spans="2:8" x14ac:dyDescent="0.25">
      <c r="B304" s="47"/>
      <c r="C304" s="47" t="s">
        <v>14</v>
      </c>
      <c r="D304" s="47" t="s">
        <v>40</v>
      </c>
      <c r="E304" s="47" t="s">
        <v>55</v>
      </c>
      <c r="F304" s="48">
        <v>44257</v>
      </c>
      <c r="G304" s="48">
        <v>44260</v>
      </c>
      <c r="H304" s="50">
        <v>2</v>
      </c>
    </row>
    <row r="305" spans="2:8" x14ac:dyDescent="0.25">
      <c r="B305" s="47"/>
      <c r="C305" s="47" t="s">
        <v>31</v>
      </c>
      <c r="D305" s="47" t="s">
        <v>40</v>
      </c>
      <c r="E305" s="47" t="s">
        <v>55</v>
      </c>
      <c r="F305" s="48">
        <v>44257</v>
      </c>
      <c r="G305" s="48">
        <v>44261</v>
      </c>
      <c r="H305" s="50">
        <v>1</v>
      </c>
    </row>
    <row r="306" spans="2:8" x14ac:dyDescent="0.25">
      <c r="B306" s="47"/>
      <c r="C306" s="47" t="s">
        <v>7</v>
      </c>
      <c r="D306" s="47" t="s">
        <v>40</v>
      </c>
      <c r="E306" s="47" t="s">
        <v>55</v>
      </c>
      <c r="F306" s="48">
        <v>44257</v>
      </c>
      <c r="G306" s="48">
        <v>44262</v>
      </c>
      <c r="H306" s="50">
        <v>2</v>
      </c>
    </row>
    <row r="307" spans="2:8" x14ac:dyDescent="0.25">
      <c r="B307" s="47"/>
      <c r="C307" s="47" t="s">
        <v>8</v>
      </c>
      <c r="D307" s="47" t="s">
        <v>40</v>
      </c>
      <c r="E307" s="47" t="s">
        <v>55</v>
      </c>
      <c r="F307" s="48">
        <v>44257</v>
      </c>
      <c r="G307" s="48">
        <v>44264</v>
      </c>
      <c r="H307" s="50">
        <v>0</v>
      </c>
    </row>
    <row r="308" spans="2:8" x14ac:dyDescent="0.25">
      <c r="B308" s="47"/>
      <c r="C308" s="47" t="s">
        <v>9</v>
      </c>
      <c r="D308" s="47" t="s">
        <v>40</v>
      </c>
      <c r="E308" s="47" t="s">
        <v>55</v>
      </c>
      <c r="F308" s="48">
        <v>44257</v>
      </c>
      <c r="G308" s="48">
        <v>44261</v>
      </c>
      <c r="H308" s="50">
        <v>0</v>
      </c>
    </row>
    <row r="309" spans="2:8" x14ac:dyDescent="0.25">
      <c r="B309" s="47"/>
      <c r="C309" s="47" t="s">
        <v>10</v>
      </c>
      <c r="D309" s="47" t="s">
        <v>40</v>
      </c>
      <c r="E309" s="47" t="s">
        <v>55</v>
      </c>
      <c r="F309" s="48">
        <v>44258</v>
      </c>
      <c r="G309" s="48">
        <v>44265</v>
      </c>
      <c r="H309" s="50">
        <v>2</v>
      </c>
    </row>
    <row r="310" spans="2:8" x14ac:dyDescent="0.25">
      <c r="B310" s="47"/>
      <c r="C310" s="47" t="s">
        <v>11</v>
      </c>
      <c r="D310" s="47" t="s">
        <v>40</v>
      </c>
      <c r="E310" s="47" t="s">
        <v>55</v>
      </c>
      <c r="F310" s="48">
        <v>44258</v>
      </c>
      <c r="G310" s="48">
        <v>44264</v>
      </c>
      <c r="H310" s="50">
        <v>0</v>
      </c>
    </row>
    <row r="311" spans="2:8" x14ac:dyDescent="0.25">
      <c r="B311" s="47"/>
      <c r="C311" s="47" t="s">
        <v>12</v>
      </c>
      <c r="D311" s="47" t="s">
        <v>40</v>
      </c>
      <c r="E311" s="47" t="s">
        <v>55</v>
      </c>
      <c r="F311" s="48">
        <v>44258</v>
      </c>
      <c r="G311" s="48">
        <v>44263</v>
      </c>
      <c r="H311" s="50">
        <v>2</v>
      </c>
    </row>
    <row r="312" spans="2:8" x14ac:dyDescent="0.25">
      <c r="B312" s="47"/>
      <c r="C312" s="47" t="s">
        <v>13</v>
      </c>
      <c r="D312" s="47" t="s">
        <v>40</v>
      </c>
      <c r="E312" s="47" t="s">
        <v>55</v>
      </c>
      <c r="F312" s="48">
        <v>44258</v>
      </c>
      <c r="G312" s="48">
        <v>44262</v>
      </c>
      <c r="H312" s="50">
        <v>1</v>
      </c>
    </row>
    <row r="313" spans="2:8" x14ac:dyDescent="0.25">
      <c r="B313" s="47"/>
      <c r="C313" s="47" t="s">
        <v>14</v>
      </c>
      <c r="D313" s="47" t="s">
        <v>40</v>
      </c>
      <c r="E313" s="47" t="s">
        <v>55</v>
      </c>
      <c r="F313" s="48">
        <v>44258</v>
      </c>
      <c r="G313" s="48">
        <v>44264</v>
      </c>
      <c r="H313" s="50">
        <v>2</v>
      </c>
    </row>
    <row r="314" spans="2:8" x14ac:dyDescent="0.25">
      <c r="B314" s="47"/>
      <c r="C314" s="47" t="s">
        <v>15</v>
      </c>
      <c r="D314" s="47" t="s">
        <v>40</v>
      </c>
      <c r="E314" s="47" t="s">
        <v>55</v>
      </c>
      <c r="F314" s="48">
        <v>44259</v>
      </c>
      <c r="G314" s="48">
        <v>44264</v>
      </c>
      <c r="H314" s="50">
        <v>1</v>
      </c>
    </row>
    <row r="315" spans="2:8" x14ac:dyDescent="0.25">
      <c r="B315" s="47"/>
      <c r="C315" s="47" t="s">
        <v>16</v>
      </c>
      <c r="D315" s="47" t="s">
        <v>40</v>
      </c>
      <c r="E315" s="47" t="s">
        <v>55</v>
      </c>
      <c r="F315" s="48">
        <v>44259</v>
      </c>
      <c r="G315" s="48">
        <v>44262</v>
      </c>
      <c r="H315" s="50">
        <v>1</v>
      </c>
    </row>
    <row r="316" spans="2:8" x14ac:dyDescent="0.25">
      <c r="B316" s="47"/>
      <c r="C316" s="47" t="s">
        <v>17</v>
      </c>
      <c r="D316" s="47" t="s">
        <v>40</v>
      </c>
      <c r="E316" s="47" t="s">
        <v>55</v>
      </c>
      <c r="F316" s="48">
        <v>44259</v>
      </c>
      <c r="G316" s="48">
        <v>44265</v>
      </c>
      <c r="H316" s="50">
        <v>1</v>
      </c>
    </row>
    <row r="317" spans="2:8" x14ac:dyDescent="0.25">
      <c r="B317" s="47"/>
      <c r="C317" s="47" t="s">
        <v>18</v>
      </c>
      <c r="D317" s="47" t="s">
        <v>40</v>
      </c>
      <c r="E317" s="47" t="s">
        <v>55</v>
      </c>
      <c r="F317" s="48">
        <v>44259</v>
      </c>
      <c r="G317" s="48">
        <v>44266</v>
      </c>
      <c r="H317" s="50">
        <v>1</v>
      </c>
    </row>
    <row r="318" spans="2:8" x14ac:dyDescent="0.25">
      <c r="B318" s="47"/>
      <c r="C318" s="47" t="s">
        <v>19</v>
      </c>
      <c r="D318" s="47" t="s">
        <v>40</v>
      </c>
      <c r="E318" s="47" t="s">
        <v>55</v>
      </c>
      <c r="F318" s="48">
        <v>44259</v>
      </c>
      <c r="G318" s="48">
        <v>44266</v>
      </c>
      <c r="H318" s="50">
        <v>1</v>
      </c>
    </row>
    <row r="319" spans="2:8" x14ac:dyDescent="0.25">
      <c r="B319" s="47"/>
      <c r="C319" s="47" t="s">
        <v>20</v>
      </c>
      <c r="D319" s="47" t="s">
        <v>40</v>
      </c>
      <c r="E319" s="47" t="s">
        <v>55</v>
      </c>
      <c r="F319" s="48">
        <v>44260</v>
      </c>
      <c r="G319" s="48">
        <v>44263</v>
      </c>
      <c r="H319" s="50">
        <v>2</v>
      </c>
    </row>
    <row r="320" spans="2:8" x14ac:dyDescent="0.25">
      <c r="B320" s="47"/>
      <c r="C320" s="47" t="s">
        <v>21</v>
      </c>
      <c r="D320" s="47" t="s">
        <v>40</v>
      </c>
      <c r="E320" s="47" t="s">
        <v>55</v>
      </c>
      <c r="F320" s="48">
        <v>44260</v>
      </c>
      <c r="G320" s="48">
        <v>44266</v>
      </c>
      <c r="H320" s="50">
        <v>0</v>
      </c>
    </row>
    <row r="321" spans="2:8" x14ac:dyDescent="0.25">
      <c r="B321" s="47"/>
      <c r="C321" s="47" t="s">
        <v>22</v>
      </c>
      <c r="D321" s="47" t="s">
        <v>40</v>
      </c>
      <c r="E321" s="47" t="s">
        <v>55</v>
      </c>
      <c r="F321" s="48">
        <v>44260</v>
      </c>
      <c r="G321" s="48">
        <v>44267</v>
      </c>
      <c r="H321" s="50">
        <v>1</v>
      </c>
    </row>
    <row r="322" spans="2:8" x14ac:dyDescent="0.25">
      <c r="B322" s="47"/>
      <c r="C322" s="47" t="s">
        <v>23</v>
      </c>
      <c r="D322" s="47" t="s">
        <v>40</v>
      </c>
      <c r="E322" s="47" t="s">
        <v>55</v>
      </c>
      <c r="F322" s="48">
        <v>44260</v>
      </c>
      <c r="G322" s="48">
        <v>44267</v>
      </c>
      <c r="H322" s="50">
        <v>2</v>
      </c>
    </row>
    <row r="323" spans="2:8" x14ac:dyDescent="0.25">
      <c r="B323" s="47"/>
      <c r="C323" s="47" t="s">
        <v>24</v>
      </c>
      <c r="D323" s="47" t="s">
        <v>40</v>
      </c>
      <c r="E323" s="47" t="s">
        <v>55</v>
      </c>
      <c r="F323" s="48">
        <v>44260</v>
      </c>
      <c r="G323" s="48">
        <v>44263</v>
      </c>
      <c r="H323" s="50">
        <v>0</v>
      </c>
    </row>
    <row r="324" spans="2:8" x14ac:dyDescent="0.25">
      <c r="B324" s="47"/>
      <c r="C324" s="47" t="s">
        <v>25</v>
      </c>
      <c r="D324" s="47" t="s">
        <v>40</v>
      </c>
      <c r="E324" s="47" t="s">
        <v>55</v>
      </c>
      <c r="F324" s="48">
        <v>44261</v>
      </c>
      <c r="G324" s="48">
        <v>44268</v>
      </c>
      <c r="H324" s="50">
        <v>0</v>
      </c>
    </row>
    <row r="325" spans="2:8" x14ac:dyDescent="0.25">
      <c r="B325" s="47"/>
      <c r="C325" s="47" t="s">
        <v>26</v>
      </c>
      <c r="D325" s="47" t="s">
        <v>40</v>
      </c>
      <c r="E325" s="47" t="s">
        <v>55</v>
      </c>
      <c r="F325" s="48">
        <v>44261</v>
      </c>
      <c r="G325" s="48">
        <v>44267</v>
      </c>
      <c r="H325" s="50">
        <v>2</v>
      </c>
    </row>
    <row r="326" spans="2:8" x14ac:dyDescent="0.25">
      <c r="B326" s="47"/>
      <c r="C326" s="47" t="s">
        <v>27</v>
      </c>
      <c r="D326" s="47" t="s">
        <v>40</v>
      </c>
      <c r="E326" s="47" t="s">
        <v>55</v>
      </c>
      <c r="F326" s="48">
        <v>44261</v>
      </c>
      <c r="G326" s="48">
        <v>44268</v>
      </c>
      <c r="H326" s="50">
        <v>0</v>
      </c>
    </row>
    <row r="327" spans="2:8" x14ac:dyDescent="0.25">
      <c r="B327" s="47"/>
      <c r="C327" s="47" t="s">
        <v>28</v>
      </c>
      <c r="D327" s="47" t="s">
        <v>40</v>
      </c>
      <c r="E327" s="47" t="s">
        <v>55</v>
      </c>
      <c r="F327" s="48">
        <v>44261</v>
      </c>
      <c r="G327" s="48">
        <v>44265</v>
      </c>
      <c r="H327" s="50">
        <v>2</v>
      </c>
    </row>
    <row r="328" spans="2:8" x14ac:dyDescent="0.25">
      <c r="B328" s="47"/>
      <c r="C328" s="47" t="s">
        <v>29</v>
      </c>
      <c r="D328" s="47" t="s">
        <v>40</v>
      </c>
      <c r="E328" s="47" t="s">
        <v>55</v>
      </c>
      <c r="F328" s="48">
        <v>44261</v>
      </c>
      <c r="G328" s="48">
        <v>44267</v>
      </c>
      <c r="H328" s="50">
        <v>2</v>
      </c>
    </row>
    <row r="329" spans="2:8" x14ac:dyDescent="0.25">
      <c r="B329" s="47"/>
      <c r="C329" s="47" t="s">
        <v>9</v>
      </c>
      <c r="D329" s="47" t="s">
        <v>40</v>
      </c>
      <c r="E329" s="47" t="s">
        <v>55</v>
      </c>
      <c r="F329" s="48">
        <v>44262</v>
      </c>
      <c r="G329" s="48">
        <v>44266</v>
      </c>
      <c r="H329" s="50">
        <v>0</v>
      </c>
    </row>
    <row r="330" spans="2:8" x14ac:dyDescent="0.25">
      <c r="B330" s="47"/>
      <c r="C330" s="47" t="s">
        <v>10</v>
      </c>
      <c r="D330" s="47" t="s">
        <v>40</v>
      </c>
      <c r="E330" s="47" t="s">
        <v>55</v>
      </c>
      <c r="F330" s="48">
        <v>44262</v>
      </c>
      <c r="G330" s="48">
        <v>44269</v>
      </c>
      <c r="H330" s="50">
        <v>0</v>
      </c>
    </row>
    <row r="331" spans="2:8" x14ac:dyDescent="0.25">
      <c r="B331" s="47"/>
      <c r="C331" s="47" t="s">
        <v>11</v>
      </c>
      <c r="D331" s="47" t="s">
        <v>40</v>
      </c>
      <c r="E331" s="47" t="s">
        <v>55</v>
      </c>
      <c r="F331" s="48">
        <v>44262</v>
      </c>
      <c r="G331" s="48">
        <v>44269</v>
      </c>
      <c r="H331" s="50">
        <v>0</v>
      </c>
    </row>
    <row r="332" spans="2:8" x14ac:dyDescent="0.25">
      <c r="B332" s="47"/>
      <c r="C332" s="47" t="s">
        <v>12</v>
      </c>
      <c r="D332" s="47" t="s">
        <v>40</v>
      </c>
      <c r="E332" s="47" t="s">
        <v>55</v>
      </c>
      <c r="F332" s="48">
        <v>44262</v>
      </c>
      <c r="G332" s="48">
        <v>44266</v>
      </c>
      <c r="H332" s="50">
        <v>1</v>
      </c>
    </row>
    <row r="333" spans="2:8" x14ac:dyDescent="0.25">
      <c r="B333" s="47"/>
      <c r="C333" s="47" t="s">
        <v>13</v>
      </c>
      <c r="D333" s="47" t="s">
        <v>40</v>
      </c>
      <c r="E333" s="47" t="s">
        <v>55</v>
      </c>
      <c r="F333" s="48">
        <v>44262</v>
      </c>
      <c r="G333" s="48">
        <v>44265</v>
      </c>
      <c r="H333" s="50">
        <v>1</v>
      </c>
    </row>
    <row r="334" spans="2:8" x14ac:dyDescent="0.25">
      <c r="B334" s="47"/>
      <c r="C334" s="47" t="s">
        <v>14</v>
      </c>
      <c r="D334" s="47" t="s">
        <v>40</v>
      </c>
      <c r="E334" s="47" t="s">
        <v>55</v>
      </c>
      <c r="F334" s="48">
        <v>44263</v>
      </c>
      <c r="G334" s="48">
        <v>44270</v>
      </c>
      <c r="H334" s="50">
        <v>2</v>
      </c>
    </row>
    <row r="335" spans="2:8" x14ac:dyDescent="0.25">
      <c r="B335" s="47"/>
      <c r="C335" s="47" t="s">
        <v>31</v>
      </c>
      <c r="D335" s="47" t="s">
        <v>40</v>
      </c>
      <c r="E335" s="47" t="s">
        <v>55</v>
      </c>
      <c r="F335" s="48">
        <v>44263</v>
      </c>
      <c r="G335" s="48">
        <v>44267</v>
      </c>
      <c r="H335" s="50">
        <v>2</v>
      </c>
    </row>
    <row r="336" spans="2:8" x14ac:dyDescent="0.25">
      <c r="B336" s="47"/>
      <c r="C336" s="47" t="s">
        <v>7</v>
      </c>
      <c r="D336" s="47" t="s">
        <v>40</v>
      </c>
      <c r="E336" s="47" t="s">
        <v>55</v>
      </c>
      <c r="F336" s="48">
        <v>44263</v>
      </c>
      <c r="G336" s="48">
        <v>44270</v>
      </c>
      <c r="H336" s="50">
        <v>2</v>
      </c>
    </row>
    <row r="337" spans="2:8" x14ac:dyDescent="0.25">
      <c r="B337" s="47"/>
      <c r="C337" s="47" t="s">
        <v>8</v>
      </c>
      <c r="D337" s="47" t="s">
        <v>40</v>
      </c>
      <c r="E337" s="47" t="s">
        <v>55</v>
      </c>
      <c r="F337" s="48">
        <v>44263</v>
      </c>
      <c r="G337" s="48">
        <v>44270</v>
      </c>
      <c r="H337" s="50">
        <v>2</v>
      </c>
    </row>
    <row r="338" spans="2:8" x14ac:dyDescent="0.25">
      <c r="B338" s="47"/>
      <c r="C338" s="47" t="s">
        <v>9</v>
      </c>
      <c r="D338" s="47" t="s">
        <v>40</v>
      </c>
      <c r="E338" s="47" t="s">
        <v>55</v>
      </c>
      <c r="F338" s="48">
        <v>44263</v>
      </c>
      <c r="G338" s="48">
        <v>44270</v>
      </c>
      <c r="H338" s="50">
        <v>2</v>
      </c>
    </row>
    <row r="339" spans="2:8" x14ac:dyDescent="0.25">
      <c r="B339" s="47"/>
      <c r="C339" s="47" t="s">
        <v>10</v>
      </c>
      <c r="D339" s="47" t="s">
        <v>40</v>
      </c>
      <c r="E339" s="47" t="s">
        <v>55</v>
      </c>
      <c r="F339" s="48">
        <v>44264</v>
      </c>
      <c r="G339" s="48">
        <v>44267</v>
      </c>
      <c r="H339" s="50">
        <v>1</v>
      </c>
    </row>
    <row r="340" spans="2:8" x14ac:dyDescent="0.25">
      <c r="B340" s="47"/>
      <c r="C340" s="47" t="s">
        <v>11</v>
      </c>
      <c r="D340" s="47" t="s">
        <v>40</v>
      </c>
      <c r="E340" s="47" t="s">
        <v>55</v>
      </c>
      <c r="F340" s="48">
        <v>44264</v>
      </c>
      <c r="G340" s="48">
        <v>44269</v>
      </c>
      <c r="H340" s="50">
        <v>2</v>
      </c>
    </row>
    <row r="341" spans="2:8" x14ac:dyDescent="0.25">
      <c r="B341" s="47"/>
      <c r="C341" s="47" t="s">
        <v>12</v>
      </c>
      <c r="D341" s="47" t="s">
        <v>40</v>
      </c>
      <c r="E341" s="47" t="s">
        <v>55</v>
      </c>
      <c r="F341" s="48">
        <v>44264</v>
      </c>
      <c r="G341" s="48">
        <v>44269</v>
      </c>
      <c r="H341" s="50">
        <v>2</v>
      </c>
    </row>
    <row r="342" spans="2:8" x14ac:dyDescent="0.25">
      <c r="B342" s="47"/>
      <c r="C342" s="47" t="s">
        <v>13</v>
      </c>
      <c r="D342" s="47" t="s">
        <v>40</v>
      </c>
      <c r="E342" s="47" t="s">
        <v>55</v>
      </c>
      <c r="F342" s="48">
        <v>44264</v>
      </c>
      <c r="G342" s="48">
        <v>44270</v>
      </c>
      <c r="H342" s="50">
        <v>1</v>
      </c>
    </row>
    <row r="343" spans="2:8" x14ac:dyDescent="0.25">
      <c r="B343" s="47"/>
      <c r="C343" s="47" t="s">
        <v>14</v>
      </c>
      <c r="D343" s="47" t="s">
        <v>40</v>
      </c>
      <c r="E343" s="47" t="s">
        <v>55</v>
      </c>
      <c r="F343" s="48">
        <v>44264</v>
      </c>
      <c r="G343" s="48">
        <v>44269</v>
      </c>
      <c r="H343" s="50">
        <v>1</v>
      </c>
    </row>
    <row r="344" spans="2:8" x14ac:dyDescent="0.25">
      <c r="B344" s="47"/>
      <c r="C344" s="47" t="s">
        <v>15</v>
      </c>
      <c r="D344" s="47" t="s">
        <v>40</v>
      </c>
      <c r="E344" s="47" t="s">
        <v>55</v>
      </c>
      <c r="F344" s="48">
        <v>44265</v>
      </c>
      <c r="G344" s="48">
        <v>44271</v>
      </c>
      <c r="H344" s="50">
        <v>1</v>
      </c>
    </row>
    <row r="345" spans="2:8" x14ac:dyDescent="0.25">
      <c r="B345" s="47"/>
      <c r="C345" s="47" t="s">
        <v>16</v>
      </c>
      <c r="D345" s="47" t="s">
        <v>40</v>
      </c>
      <c r="E345" s="47" t="s">
        <v>55</v>
      </c>
      <c r="F345" s="48">
        <v>44265</v>
      </c>
      <c r="G345" s="48">
        <v>44269</v>
      </c>
      <c r="H345" s="50">
        <v>2</v>
      </c>
    </row>
    <row r="346" spans="2:8" x14ac:dyDescent="0.25">
      <c r="B346" s="47"/>
      <c r="C346" s="47" t="s">
        <v>17</v>
      </c>
      <c r="D346" s="47" t="s">
        <v>40</v>
      </c>
      <c r="E346" s="47" t="s">
        <v>55</v>
      </c>
      <c r="F346" s="48">
        <v>44265</v>
      </c>
      <c r="G346" s="48">
        <v>44269</v>
      </c>
      <c r="H346" s="50">
        <v>2</v>
      </c>
    </row>
    <row r="347" spans="2:8" x14ac:dyDescent="0.25">
      <c r="B347" s="47"/>
      <c r="C347" s="47" t="s">
        <v>18</v>
      </c>
      <c r="D347" s="47" t="s">
        <v>40</v>
      </c>
      <c r="E347" s="47" t="s">
        <v>55</v>
      </c>
      <c r="F347" s="48">
        <v>44265</v>
      </c>
      <c r="G347" s="48">
        <v>44271</v>
      </c>
      <c r="H347" s="50">
        <v>0</v>
      </c>
    </row>
    <row r="348" spans="2:8" x14ac:dyDescent="0.25">
      <c r="B348" s="47"/>
      <c r="C348" s="47" t="s">
        <v>19</v>
      </c>
      <c r="D348" s="47" t="s">
        <v>40</v>
      </c>
      <c r="E348" s="47" t="s">
        <v>55</v>
      </c>
      <c r="F348" s="48">
        <v>44265</v>
      </c>
      <c r="G348" s="48">
        <v>44272</v>
      </c>
      <c r="H348" s="50">
        <v>2</v>
      </c>
    </row>
    <row r="349" spans="2:8" x14ac:dyDescent="0.25">
      <c r="B349" s="47"/>
      <c r="C349" s="47" t="s">
        <v>20</v>
      </c>
      <c r="D349" s="47" t="s">
        <v>40</v>
      </c>
      <c r="E349" s="47" t="s">
        <v>55</v>
      </c>
      <c r="F349" s="48">
        <v>44266</v>
      </c>
      <c r="G349" s="48">
        <v>44270</v>
      </c>
      <c r="H349" s="50">
        <v>1</v>
      </c>
    </row>
    <row r="350" spans="2:8" x14ac:dyDescent="0.25">
      <c r="B350" s="47"/>
      <c r="C350" s="47" t="s">
        <v>21</v>
      </c>
      <c r="D350" s="47" t="s">
        <v>40</v>
      </c>
      <c r="E350" s="47" t="s">
        <v>55</v>
      </c>
      <c r="F350" s="48">
        <v>44266</v>
      </c>
      <c r="G350" s="48">
        <v>44272</v>
      </c>
      <c r="H350" s="50">
        <v>0</v>
      </c>
    </row>
    <row r="351" spans="2:8" x14ac:dyDescent="0.25">
      <c r="B351" s="47"/>
      <c r="C351" s="47" t="s">
        <v>22</v>
      </c>
      <c r="D351" s="47" t="s">
        <v>40</v>
      </c>
      <c r="E351" s="47" t="s">
        <v>55</v>
      </c>
      <c r="F351" s="48">
        <v>44266</v>
      </c>
      <c r="G351" s="48">
        <v>44271</v>
      </c>
      <c r="H351" s="50">
        <v>0</v>
      </c>
    </row>
    <row r="352" spans="2:8" x14ac:dyDescent="0.25">
      <c r="B352" s="47"/>
      <c r="C352" s="47" t="s">
        <v>23</v>
      </c>
      <c r="D352" s="47" t="s">
        <v>40</v>
      </c>
      <c r="E352" s="47" t="s">
        <v>55</v>
      </c>
      <c r="F352" s="48">
        <v>44266</v>
      </c>
      <c r="G352" s="48">
        <v>44270</v>
      </c>
      <c r="H352" s="50">
        <v>1</v>
      </c>
    </row>
    <row r="353" spans="2:8" x14ac:dyDescent="0.25">
      <c r="B353" s="47"/>
      <c r="C353" s="47" t="s">
        <v>24</v>
      </c>
      <c r="D353" s="47" t="s">
        <v>40</v>
      </c>
      <c r="E353" s="47" t="s">
        <v>55</v>
      </c>
      <c r="F353" s="48">
        <v>44266</v>
      </c>
      <c r="G353" s="48">
        <v>44270</v>
      </c>
      <c r="H353" s="50">
        <v>0</v>
      </c>
    </row>
    <row r="354" spans="2:8" x14ac:dyDescent="0.25">
      <c r="B354" s="47"/>
      <c r="C354" s="47" t="s">
        <v>25</v>
      </c>
      <c r="D354" s="47" t="s">
        <v>41</v>
      </c>
      <c r="E354" s="47" t="s">
        <v>55</v>
      </c>
      <c r="F354" s="48">
        <v>44267</v>
      </c>
      <c r="G354" s="48">
        <v>44274</v>
      </c>
      <c r="H354" s="50">
        <v>2</v>
      </c>
    </row>
    <row r="355" spans="2:8" x14ac:dyDescent="0.25">
      <c r="B355" s="47"/>
      <c r="C355" s="47" t="s">
        <v>26</v>
      </c>
      <c r="D355" s="47" t="s">
        <v>41</v>
      </c>
      <c r="E355" s="47" t="s">
        <v>55</v>
      </c>
      <c r="F355" s="48">
        <v>44267</v>
      </c>
      <c r="G355" s="48">
        <v>44273</v>
      </c>
      <c r="H355" s="50">
        <v>2</v>
      </c>
    </row>
    <row r="356" spans="2:8" x14ac:dyDescent="0.25">
      <c r="B356" s="47"/>
      <c r="C356" s="47" t="s">
        <v>27</v>
      </c>
      <c r="D356" s="47" t="s">
        <v>41</v>
      </c>
      <c r="E356" s="47" t="s">
        <v>55</v>
      </c>
      <c r="F356" s="48">
        <v>44267</v>
      </c>
      <c r="G356" s="48">
        <v>44273</v>
      </c>
      <c r="H356" s="50">
        <v>2</v>
      </c>
    </row>
    <row r="357" spans="2:8" x14ac:dyDescent="0.25">
      <c r="B357" s="47"/>
      <c r="C357" s="47" t="s">
        <v>28</v>
      </c>
      <c r="D357" s="47" t="s">
        <v>41</v>
      </c>
      <c r="E357" s="47" t="s">
        <v>55</v>
      </c>
      <c r="F357" s="48">
        <v>44267</v>
      </c>
      <c r="G357" s="48">
        <v>44271</v>
      </c>
      <c r="H357" s="50">
        <v>0</v>
      </c>
    </row>
    <row r="358" spans="2:8" x14ac:dyDescent="0.25">
      <c r="B358" s="47"/>
      <c r="C358" s="47" t="s">
        <v>29</v>
      </c>
      <c r="D358" s="47" t="s">
        <v>41</v>
      </c>
      <c r="E358" s="47" t="s">
        <v>55</v>
      </c>
      <c r="F358" s="48">
        <v>44267</v>
      </c>
      <c r="G358" s="48">
        <v>44273</v>
      </c>
      <c r="H358" s="50">
        <v>1</v>
      </c>
    </row>
    <row r="359" spans="2:8" x14ac:dyDescent="0.25">
      <c r="B359" s="47"/>
      <c r="C359" s="47" t="s">
        <v>9</v>
      </c>
      <c r="D359" s="47" t="s">
        <v>41</v>
      </c>
      <c r="E359" s="47" t="s">
        <v>55</v>
      </c>
      <c r="F359" s="48">
        <v>44268</v>
      </c>
      <c r="G359" s="48">
        <v>44271</v>
      </c>
      <c r="H359" s="50">
        <v>1</v>
      </c>
    </row>
    <row r="360" spans="2:8" x14ac:dyDescent="0.25">
      <c r="B360" s="47"/>
      <c r="C360" s="47" t="s">
        <v>10</v>
      </c>
      <c r="D360" s="47" t="s">
        <v>41</v>
      </c>
      <c r="E360" s="47" t="s">
        <v>55</v>
      </c>
      <c r="F360" s="48">
        <v>44268</v>
      </c>
      <c r="G360" s="48">
        <v>44274</v>
      </c>
      <c r="H360" s="50">
        <v>0</v>
      </c>
    </row>
    <row r="361" spans="2:8" x14ac:dyDescent="0.25">
      <c r="B361" s="47"/>
      <c r="C361" s="47" t="s">
        <v>11</v>
      </c>
      <c r="D361" s="47" t="s">
        <v>41</v>
      </c>
      <c r="E361" s="47" t="s">
        <v>55</v>
      </c>
      <c r="F361" s="48">
        <v>44268</v>
      </c>
      <c r="G361" s="48">
        <v>44272</v>
      </c>
      <c r="H361" s="50">
        <v>2</v>
      </c>
    </row>
    <row r="362" spans="2:8" x14ac:dyDescent="0.25">
      <c r="B362" s="47"/>
      <c r="C362" s="47" t="s">
        <v>12</v>
      </c>
      <c r="D362" s="47" t="s">
        <v>41</v>
      </c>
      <c r="E362" s="47" t="s">
        <v>55</v>
      </c>
      <c r="F362" s="48">
        <v>44268</v>
      </c>
      <c r="G362" s="48">
        <v>44274</v>
      </c>
      <c r="H362" s="50">
        <v>0</v>
      </c>
    </row>
    <row r="363" spans="2:8" x14ac:dyDescent="0.25">
      <c r="B363" s="47"/>
      <c r="C363" s="47" t="s">
        <v>13</v>
      </c>
      <c r="D363" s="47" t="s">
        <v>41</v>
      </c>
      <c r="E363" s="47" t="s">
        <v>55</v>
      </c>
      <c r="F363" s="48">
        <v>44268</v>
      </c>
      <c r="G363" s="48">
        <v>44271</v>
      </c>
      <c r="H363" s="50">
        <v>1</v>
      </c>
    </row>
    <row r="364" spans="2:8" x14ac:dyDescent="0.25">
      <c r="B364" s="47"/>
      <c r="C364" s="47" t="s">
        <v>14</v>
      </c>
      <c r="D364" s="47" t="s">
        <v>41</v>
      </c>
      <c r="E364" s="47" t="s">
        <v>55</v>
      </c>
      <c r="F364" s="48">
        <v>44269</v>
      </c>
      <c r="G364" s="48">
        <v>44274</v>
      </c>
      <c r="H364" s="50">
        <v>2</v>
      </c>
    </row>
    <row r="365" spans="2:8" x14ac:dyDescent="0.25">
      <c r="B365" s="47"/>
      <c r="C365" s="47" t="s">
        <v>31</v>
      </c>
      <c r="D365" s="47" t="s">
        <v>41</v>
      </c>
      <c r="E365" s="47" t="s">
        <v>55</v>
      </c>
      <c r="F365" s="48">
        <v>44269</v>
      </c>
      <c r="G365" s="48">
        <v>44274</v>
      </c>
      <c r="H365" s="50">
        <v>2</v>
      </c>
    </row>
    <row r="366" spans="2:8" x14ac:dyDescent="0.25">
      <c r="B366" s="47"/>
      <c r="C366" s="47" t="s">
        <v>7</v>
      </c>
      <c r="D366" s="47" t="s">
        <v>41</v>
      </c>
      <c r="E366" s="47" t="s">
        <v>55</v>
      </c>
      <c r="F366" s="48">
        <v>44269</v>
      </c>
      <c r="G366" s="48">
        <v>44276</v>
      </c>
      <c r="H366" s="50">
        <v>1</v>
      </c>
    </row>
    <row r="367" spans="2:8" x14ac:dyDescent="0.25">
      <c r="B367" s="47"/>
      <c r="C367" s="47" t="s">
        <v>8</v>
      </c>
      <c r="D367" s="47" t="s">
        <v>41</v>
      </c>
      <c r="E367" s="47" t="s">
        <v>55</v>
      </c>
      <c r="F367" s="48">
        <v>44269</v>
      </c>
      <c r="G367" s="48">
        <v>44275</v>
      </c>
      <c r="H367" s="50">
        <v>2</v>
      </c>
    </row>
    <row r="368" spans="2:8" x14ac:dyDescent="0.25">
      <c r="B368" s="47"/>
      <c r="C368" s="47" t="s">
        <v>9</v>
      </c>
      <c r="D368" s="47" t="s">
        <v>41</v>
      </c>
      <c r="E368" s="47" t="s">
        <v>55</v>
      </c>
      <c r="F368" s="48">
        <v>44269</v>
      </c>
      <c r="G368" s="48">
        <v>44275</v>
      </c>
      <c r="H368" s="50">
        <v>2</v>
      </c>
    </row>
    <row r="369" spans="2:8" x14ac:dyDescent="0.25">
      <c r="B369" s="47"/>
      <c r="C369" s="47" t="s">
        <v>10</v>
      </c>
      <c r="D369" s="47" t="s">
        <v>41</v>
      </c>
      <c r="E369" s="47" t="s">
        <v>55</v>
      </c>
      <c r="F369" s="48">
        <v>44270</v>
      </c>
      <c r="G369" s="48">
        <v>44274</v>
      </c>
      <c r="H369" s="50">
        <v>1</v>
      </c>
    </row>
    <row r="370" spans="2:8" x14ac:dyDescent="0.25">
      <c r="B370" s="47"/>
      <c r="C370" s="47" t="s">
        <v>11</v>
      </c>
      <c r="D370" s="47" t="s">
        <v>41</v>
      </c>
      <c r="E370" s="47" t="s">
        <v>55</v>
      </c>
      <c r="F370" s="48">
        <v>44270</v>
      </c>
      <c r="G370" s="48">
        <v>44274</v>
      </c>
      <c r="H370" s="50">
        <v>1</v>
      </c>
    </row>
    <row r="371" spans="2:8" x14ac:dyDescent="0.25">
      <c r="B371" s="47"/>
      <c r="C371" s="47" t="s">
        <v>12</v>
      </c>
      <c r="D371" s="47" t="s">
        <v>41</v>
      </c>
      <c r="E371" s="47" t="s">
        <v>55</v>
      </c>
      <c r="F371" s="48">
        <v>44270</v>
      </c>
      <c r="G371" s="48">
        <v>44274</v>
      </c>
      <c r="H371" s="50">
        <v>1</v>
      </c>
    </row>
    <row r="372" spans="2:8" x14ac:dyDescent="0.25">
      <c r="B372" s="47"/>
      <c r="C372" s="47" t="s">
        <v>13</v>
      </c>
      <c r="D372" s="47" t="s">
        <v>41</v>
      </c>
      <c r="E372" s="47" t="s">
        <v>55</v>
      </c>
      <c r="F372" s="48">
        <v>44270</v>
      </c>
      <c r="G372" s="48">
        <v>44275</v>
      </c>
      <c r="H372" s="50">
        <v>2</v>
      </c>
    </row>
    <row r="373" spans="2:8" x14ac:dyDescent="0.25">
      <c r="B373" s="47"/>
      <c r="C373" s="47" t="s">
        <v>14</v>
      </c>
      <c r="D373" s="47" t="s">
        <v>41</v>
      </c>
      <c r="E373" s="47" t="s">
        <v>55</v>
      </c>
      <c r="F373" s="48">
        <v>44270</v>
      </c>
      <c r="G373" s="48">
        <v>44273</v>
      </c>
      <c r="H373" s="50">
        <v>2</v>
      </c>
    </row>
    <row r="374" spans="2:8" x14ac:dyDescent="0.25">
      <c r="B374" s="47"/>
      <c r="C374" s="47" t="s">
        <v>15</v>
      </c>
      <c r="D374" s="47" t="s">
        <v>41</v>
      </c>
      <c r="E374" s="47" t="s">
        <v>55</v>
      </c>
      <c r="F374" s="48">
        <v>44271</v>
      </c>
      <c r="G374" s="48">
        <v>44277</v>
      </c>
      <c r="H374" s="50">
        <v>1</v>
      </c>
    </row>
    <row r="375" spans="2:8" x14ac:dyDescent="0.25">
      <c r="B375" s="47"/>
      <c r="C375" s="47" t="s">
        <v>16</v>
      </c>
      <c r="D375" s="47" t="s">
        <v>41</v>
      </c>
      <c r="E375" s="47" t="s">
        <v>55</v>
      </c>
      <c r="F375" s="48">
        <v>44271</v>
      </c>
      <c r="G375" s="48">
        <v>44276</v>
      </c>
      <c r="H375" s="50">
        <v>0</v>
      </c>
    </row>
    <row r="376" spans="2:8" x14ac:dyDescent="0.25">
      <c r="B376" s="47"/>
      <c r="C376" s="47" t="s">
        <v>17</v>
      </c>
      <c r="D376" s="47" t="s">
        <v>41</v>
      </c>
      <c r="E376" s="47" t="s">
        <v>55</v>
      </c>
      <c r="F376" s="48">
        <v>44271</v>
      </c>
      <c r="G376" s="48">
        <v>44276</v>
      </c>
      <c r="H376" s="50">
        <v>1</v>
      </c>
    </row>
    <row r="377" spans="2:8" x14ac:dyDescent="0.25">
      <c r="B377" s="47"/>
      <c r="C377" s="47" t="s">
        <v>18</v>
      </c>
      <c r="D377" s="47" t="s">
        <v>41</v>
      </c>
      <c r="E377" s="47" t="s">
        <v>55</v>
      </c>
      <c r="F377" s="48">
        <v>44271</v>
      </c>
      <c r="G377" s="48">
        <v>44274</v>
      </c>
      <c r="H377" s="50">
        <v>0</v>
      </c>
    </row>
    <row r="378" spans="2:8" x14ac:dyDescent="0.25">
      <c r="B378" s="47"/>
      <c r="C378" s="47" t="s">
        <v>19</v>
      </c>
      <c r="D378" s="47" t="s">
        <v>41</v>
      </c>
      <c r="E378" s="47" t="s">
        <v>55</v>
      </c>
      <c r="F378" s="48">
        <v>44271</v>
      </c>
      <c r="G378" s="48">
        <v>44278</v>
      </c>
      <c r="H378" s="50">
        <v>1</v>
      </c>
    </row>
    <row r="379" spans="2:8" x14ac:dyDescent="0.25">
      <c r="B379" s="47"/>
      <c r="C379" s="47" t="s">
        <v>20</v>
      </c>
      <c r="D379" s="47" t="s">
        <v>41</v>
      </c>
      <c r="E379" s="47" t="s">
        <v>55</v>
      </c>
      <c r="F379" s="48">
        <v>44272</v>
      </c>
      <c r="G379" s="48">
        <v>44275</v>
      </c>
      <c r="H379" s="50">
        <v>1</v>
      </c>
    </row>
    <row r="380" spans="2:8" x14ac:dyDescent="0.25">
      <c r="B380" s="47"/>
      <c r="C380" s="47" t="s">
        <v>21</v>
      </c>
      <c r="D380" s="47" t="s">
        <v>41</v>
      </c>
      <c r="E380" s="47" t="s">
        <v>55</v>
      </c>
      <c r="F380" s="48">
        <v>44272</v>
      </c>
      <c r="G380" s="48">
        <v>44279</v>
      </c>
      <c r="H380" s="50">
        <v>0</v>
      </c>
    </row>
    <row r="381" spans="2:8" x14ac:dyDescent="0.25">
      <c r="B381" s="47"/>
      <c r="C381" s="47" t="s">
        <v>22</v>
      </c>
      <c r="D381" s="47" t="s">
        <v>41</v>
      </c>
      <c r="E381" s="47" t="s">
        <v>55</v>
      </c>
      <c r="F381" s="48">
        <v>44272</v>
      </c>
      <c r="G381" s="48">
        <v>44278</v>
      </c>
      <c r="H381" s="50">
        <v>2</v>
      </c>
    </row>
    <row r="382" spans="2:8" x14ac:dyDescent="0.25">
      <c r="B382" s="47"/>
      <c r="C382" s="47" t="s">
        <v>23</v>
      </c>
      <c r="D382" s="47" t="s">
        <v>41</v>
      </c>
      <c r="E382" s="47" t="s">
        <v>55</v>
      </c>
      <c r="F382" s="48">
        <v>44272</v>
      </c>
      <c r="G382" s="48">
        <v>44276</v>
      </c>
      <c r="H382" s="50">
        <v>0</v>
      </c>
    </row>
    <row r="383" spans="2:8" x14ac:dyDescent="0.25">
      <c r="B383" s="47"/>
      <c r="C383" s="47" t="s">
        <v>24</v>
      </c>
      <c r="D383" s="47" t="s">
        <v>41</v>
      </c>
      <c r="E383" s="47" t="s">
        <v>55</v>
      </c>
      <c r="F383" s="48">
        <v>44272</v>
      </c>
      <c r="G383" s="48">
        <v>44278</v>
      </c>
      <c r="H383" s="50">
        <v>0</v>
      </c>
    </row>
    <row r="384" spans="2:8" x14ac:dyDescent="0.25">
      <c r="B384" s="47"/>
      <c r="C384" s="47" t="s">
        <v>25</v>
      </c>
      <c r="D384" s="47" t="s">
        <v>41</v>
      </c>
      <c r="E384" s="47" t="s">
        <v>55</v>
      </c>
      <c r="F384" s="48">
        <v>44273</v>
      </c>
      <c r="G384" s="48">
        <v>44277</v>
      </c>
      <c r="H384" s="50">
        <v>2</v>
      </c>
    </row>
    <row r="385" spans="2:8" x14ac:dyDescent="0.25">
      <c r="B385" s="47"/>
      <c r="C385" s="47" t="s">
        <v>26</v>
      </c>
      <c r="D385" s="47" t="s">
        <v>41</v>
      </c>
      <c r="E385" s="47" t="s">
        <v>55</v>
      </c>
      <c r="F385" s="48">
        <v>44273</v>
      </c>
      <c r="G385" s="48">
        <v>44280</v>
      </c>
      <c r="H385" s="50">
        <v>2</v>
      </c>
    </row>
    <row r="386" spans="2:8" x14ac:dyDescent="0.25">
      <c r="B386" s="47"/>
      <c r="C386" s="47" t="s">
        <v>27</v>
      </c>
      <c r="D386" s="47" t="s">
        <v>41</v>
      </c>
      <c r="E386" s="47" t="s">
        <v>55</v>
      </c>
      <c r="F386" s="48">
        <v>44273</v>
      </c>
      <c r="G386" s="48">
        <v>44277</v>
      </c>
      <c r="H386" s="50">
        <v>2</v>
      </c>
    </row>
    <row r="387" spans="2:8" x14ac:dyDescent="0.25">
      <c r="B387" s="47"/>
      <c r="C387" s="47" t="s">
        <v>28</v>
      </c>
      <c r="D387" s="47" t="s">
        <v>41</v>
      </c>
      <c r="E387" s="47" t="s">
        <v>55</v>
      </c>
      <c r="F387" s="48">
        <v>44273</v>
      </c>
      <c r="G387" s="48">
        <v>44277</v>
      </c>
      <c r="H387" s="50">
        <v>1</v>
      </c>
    </row>
    <row r="388" spans="2:8" x14ac:dyDescent="0.25">
      <c r="B388" s="47"/>
      <c r="C388" s="47" t="s">
        <v>29</v>
      </c>
      <c r="D388" s="47" t="s">
        <v>41</v>
      </c>
      <c r="E388" s="47" t="s">
        <v>55</v>
      </c>
      <c r="F388" s="48">
        <v>44273</v>
      </c>
      <c r="G388" s="48">
        <v>44278</v>
      </c>
      <c r="H388" s="50">
        <v>2</v>
      </c>
    </row>
    <row r="389" spans="2:8" x14ac:dyDescent="0.25">
      <c r="B389" s="47"/>
      <c r="C389" s="47" t="s">
        <v>9</v>
      </c>
      <c r="D389" s="47" t="s">
        <v>41</v>
      </c>
      <c r="E389" s="47" t="s">
        <v>55</v>
      </c>
      <c r="F389" s="48">
        <v>44274</v>
      </c>
      <c r="G389" s="48">
        <v>44278</v>
      </c>
      <c r="H389" s="50">
        <v>2</v>
      </c>
    </row>
    <row r="390" spans="2:8" x14ac:dyDescent="0.25">
      <c r="B390" s="47"/>
      <c r="C390" s="47" t="s">
        <v>10</v>
      </c>
      <c r="D390" s="47" t="s">
        <v>41</v>
      </c>
      <c r="E390" s="47" t="s">
        <v>55</v>
      </c>
      <c r="F390" s="48">
        <v>44274</v>
      </c>
      <c r="G390" s="48">
        <v>44281</v>
      </c>
      <c r="H390" s="50">
        <v>1</v>
      </c>
    </row>
    <row r="391" spans="2:8" x14ac:dyDescent="0.25">
      <c r="B391" s="47"/>
      <c r="C391" s="47" t="s">
        <v>11</v>
      </c>
      <c r="D391" s="47" t="s">
        <v>41</v>
      </c>
      <c r="E391" s="47" t="s">
        <v>55</v>
      </c>
      <c r="F391" s="48">
        <v>44274</v>
      </c>
      <c r="G391" s="48">
        <v>44278</v>
      </c>
      <c r="H391" s="50">
        <v>2</v>
      </c>
    </row>
    <row r="392" spans="2:8" x14ac:dyDescent="0.25">
      <c r="B392" s="47"/>
      <c r="C392" s="47" t="s">
        <v>12</v>
      </c>
      <c r="D392" s="47" t="s">
        <v>41</v>
      </c>
      <c r="E392" s="47" t="s">
        <v>55</v>
      </c>
      <c r="F392" s="48">
        <v>44274</v>
      </c>
      <c r="G392" s="48">
        <v>44280</v>
      </c>
      <c r="H392" s="50">
        <v>2</v>
      </c>
    </row>
    <row r="393" spans="2:8" x14ac:dyDescent="0.25">
      <c r="B393" s="47"/>
      <c r="C393" s="47" t="s">
        <v>13</v>
      </c>
      <c r="D393" s="47" t="s">
        <v>41</v>
      </c>
      <c r="E393" s="47" t="s">
        <v>55</v>
      </c>
      <c r="F393" s="48">
        <v>44274</v>
      </c>
      <c r="G393" s="48">
        <v>44280</v>
      </c>
      <c r="H393" s="50">
        <v>1</v>
      </c>
    </row>
    <row r="394" spans="2:8" x14ac:dyDescent="0.25">
      <c r="B394" s="47"/>
      <c r="C394" s="47" t="s">
        <v>14</v>
      </c>
      <c r="D394" s="47" t="s">
        <v>41</v>
      </c>
      <c r="E394" s="47" t="s">
        <v>55</v>
      </c>
      <c r="F394" s="48">
        <v>44275</v>
      </c>
      <c r="G394" s="48">
        <v>44281</v>
      </c>
      <c r="H394" s="50">
        <v>0</v>
      </c>
    </row>
    <row r="395" spans="2:8" x14ac:dyDescent="0.25">
      <c r="B395" s="47"/>
      <c r="C395" s="47" t="s">
        <v>31</v>
      </c>
      <c r="D395" s="47" t="s">
        <v>41</v>
      </c>
      <c r="E395" s="47" t="s">
        <v>55</v>
      </c>
      <c r="F395" s="48">
        <v>44275</v>
      </c>
      <c r="G395" s="48">
        <v>44282</v>
      </c>
      <c r="H395" s="50">
        <v>1</v>
      </c>
    </row>
    <row r="396" spans="2:8" x14ac:dyDescent="0.25">
      <c r="B396" s="47"/>
      <c r="C396" s="47" t="s">
        <v>7</v>
      </c>
      <c r="D396" s="47" t="s">
        <v>41</v>
      </c>
      <c r="E396" s="47" t="s">
        <v>55</v>
      </c>
      <c r="F396" s="48">
        <v>44275</v>
      </c>
      <c r="G396" s="48">
        <v>44281</v>
      </c>
      <c r="H396" s="50">
        <v>1</v>
      </c>
    </row>
    <row r="397" spans="2:8" x14ac:dyDescent="0.25">
      <c r="B397" s="47"/>
      <c r="C397" s="47" t="s">
        <v>8</v>
      </c>
      <c r="D397" s="47" t="s">
        <v>41</v>
      </c>
      <c r="E397" s="47" t="s">
        <v>55</v>
      </c>
      <c r="F397" s="48">
        <v>44275</v>
      </c>
      <c r="G397" s="48">
        <v>44278</v>
      </c>
      <c r="H397" s="50">
        <v>2</v>
      </c>
    </row>
    <row r="398" spans="2:8" x14ac:dyDescent="0.25">
      <c r="B398" s="47"/>
      <c r="C398" s="47" t="s">
        <v>9</v>
      </c>
      <c r="D398" s="47" t="s">
        <v>41</v>
      </c>
      <c r="E398" s="47" t="s">
        <v>55</v>
      </c>
      <c r="F398" s="48">
        <v>44275</v>
      </c>
      <c r="G398" s="48">
        <v>44278</v>
      </c>
      <c r="H398" s="50">
        <v>2</v>
      </c>
    </row>
    <row r="399" spans="2:8" x14ac:dyDescent="0.25">
      <c r="B399" s="47"/>
      <c r="C399" s="47" t="s">
        <v>10</v>
      </c>
      <c r="D399" s="47" t="s">
        <v>41</v>
      </c>
      <c r="E399" s="47" t="s">
        <v>55</v>
      </c>
      <c r="F399" s="48">
        <v>44276</v>
      </c>
      <c r="G399" s="48">
        <v>44281</v>
      </c>
      <c r="H399" s="50">
        <v>2</v>
      </c>
    </row>
    <row r="400" spans="2:8" x14ac:dyDescent="0.25">
      <c r="B400" s="47"/>
      <c r="C400" s="47" t="s">
        <v>11</v>
      </c>
      <c r="D400" s="47" t="s">
        <v>41</v>
      </c>
      <c r="E400" s="47" t="s">
        <v>55</v>
      </c>
      <c r="F400" s="48">
        <v>44276</v>
      </c>
      <c r="G400" s="48">
        <v>44280</v>
      </c>
      <c r="H400" s="50">
        <v>0</v>
      </c>
    </row>
    <row r="401" spans="2:8" x14ac:dyDescent="0.25">
      <c r="B401" s="47"/>
      <c r="C401" s="47" t="s">
        <v>12</v>
      </c>
      <c r="D401" s="47" t="s">
        <v>41</v>
      </c>
      <c r="E401" s="47" t="s">
        <v>55</v>
      </c>
      <c r="F401" s="48">
        <v>44276</v>
      </c>
      <c r="G401" s="48">
        <v>44279</v>
      </c>
      <c r="H401" s="50">
        <v>2</v>
      </c>
    </row>
    <row r="402" spans="2:8" x14ac:dyDescent="0.25">
      <c r="B402" s="47"/>
      <c r="C402" s="47" t="s">
        <v>13</v>
      </c>
      <c r="D402" s="47" t="s">
        <v>41</v>
      </c>
      <c r="E402" s="47" t="s">
        <v>55</v>
      </c>
      <c r="F402" s="48">
        <v>44276</v>
      </c>
      <c r="G402" s="48">
        <v>44280</v>
      </c>
      <c r="H402" s="50">
        <v>1</v>
      </c>
    </row>
    <row r="403" spans="2:8" x14ac:dyDescent="0.25">
      <c r="B403" s="47"/>
      <c r="C403" s="47" t="s">
        <v>14</v>
      </c>
      <c r="D403" s="47" t="s">
        <v>41</v>
      </c>
      <c r="E403" s="47" t="s">
        <v>55</v>
      </c>
      <c r="F403" s="48">
        <v>44276</v>
      </c>
      <c r="G403" s="48">
        <v>44283</v>
      </c>
      <c r="H403" s="50">
        <v>1</v>
      </c>
    </row>
    <row r="404" spans="2:8" x14ac:dyDescent="0.25">
      <c r="B404" s="47"/>
      <c r="C404" s="47" t="s">
        <v>15</v>
      </c>
      <c r="D404" s="47" t="s">
        <v>42</v>
      </c>
      <c r="E404" s="47" t="s">
        <v>55</v>
      </c>
      <c r="F404" s="48">
        <v>44277</v>
      </c>
      <c r="G404" s="48">
        <v>44283</v>
      </c>
      <c r="H404" s="50">
        <v>1</v>
      </c>
    </row>
    <row r="405" spans="2:8" x14ac:dyDescent="0.25">
      <c r="B405" s="47"/>
      <c r="C405" s="47" t="s">
        <v>16</v>
      </c>
      <c r="D405" s="47" t="s">
        <v>42</v>
      </c>
      <c r="E405" s="47" t="s">
        <v>55</v>
      </c>
      <c r="F405" s="48">
        <v>44277</v>
      </c>
      <c r="G405" s="48">
        <v>44281</v>
      </c>
      <c r="H405" s="50">
        <v>0</v>
      </c>
    </row>
    <row r="406" spans="2:8" x14ac:dyDescent="0.25">
      <c r="B406" s="47"/>
      <c r="C406" s="47" t="s">
        <v>17</v>
      </c>
      <c r="D406" s="47" t="s">
        <v>42</v>
      </c>
      <c r="E406" s="47" t="s">
        <v>55</v>
      </c>
      <c r="F406" s="48">
        <v>44277</v>
      </c>
      <c r="G406" s="48">
        <v>44282</v>
      </c>
      <c r="H406" s="50">
        <v>1</v>
      </c>
    </row>
    <row r="407" spans="2:8" x14ac:dyDescent="0.25">
      <c r="B407" s="47"/>
      <c r="C407" s="47" t="s">
        <v>18</v>
      </c>
      <c r="D407" s="47" t="s">
        <v>42</v>
      </c>
      <c r="E407" s="47" t="s">
        <v>55</v>
      </c>
      <c r="F407" s="48">
        <v>44277</v>
      </c>
      <c r="G407" s="48">
        <v>44283</v>
      </c>
      <c r="H407" s="50">
        <v>2</v>
      </c>
    </row>
    <row r="408" spans="2:8" x14ac:dyDescent="0.25">
      <c r="B408" s="47"/>
      <c r="C408" s="47" t="s">
        <v>19</v>
      </c>
      <c r="D408" s="47" t="s">
        <v>42</v>
      </c>
      <c r="E408" s="47" t="s">
        <v>55</v>
      </c>
      <c r="F408" s="48">
        <v>44277</v>
      </c>
      <c r="G408" s="48">
        <v>44281</v>
      </c>
      <c r="H408" s="50">
        <v>1</v>
      </c>
    </row>
    <row r="409" spans="2:8" x14ac:dyDescent="0.25">
      <c r="B409" s="47"/>
      <c r="C409" s="47" t="s">
        <v>20</v>
      </c>
      <c r="D409" s="47" t="s">
        <v>42</v>
      </c>
      <c r="E409" s="47" t="s">
        <v>55</v>
      </c>
      <c r="F409" s="48">
        <v>44278</v>
      </c>
      <c r="G409" s="48">
        <v>44284</v>
      </c>
      <c r="H409" s="50">
        <v>0</v>
      </c>
    </row>
    <row r="410" spans="2:8" x14ac:dyDescent="0.25">
      <c r="B410" s="47"/>
      <c r="C410" s="47" t="s">
        <v>21</v>
      </c>
      <c r="D410" s="47" t="s">
        <v>42</v>
      </c>
      <c r="E410" s="47" t="s">
        <v>55</v>
      </c>
      <c r="F410" s="48">
        <v>44278</v>
      </c>
      <c r="G410" s="48">
        <v>44281</v>
      </c>
      <c r="H410" s="50">
        <v>2</v>
      </c>
    </row>
    <row r="411" spans="2:8" x14ac:dyDescent="0.25">
      <c r="B411" s="47"/>
      <c r="C411" s="47" t="s">
        <v>22</v>
      </c>
      <c r="D411" s="47" t="s">
        <v>42</v>
      </c>
      <c r="E411" s="47" t="s">
        <v>55</v>
      </c>
      <c r="F411" s="48">
        <v>44278</v>
      </c>
      <c r="G411" s="48">
        <v>44282</v>
      </c>
      <c r="H411" s="50">
        <v>0</v>
      </c>
    </row>
    <row r="412" spans="2:8" x14ac:dyDescent="0.25">
      <c r="B412" s="47"/>
      <c r="C412" s="47" t="s">
        <v>23</v>
      </c>
      <c r="D412" s="47" t="s">
        <v>42</v>
      </c>
      <c r="E412" s="47" t="s">
        <v>55</v>
      </c>
      <c r="F412" s="48">
        <v>44278</v>
      </c>
      <c r="G412" s="48">
        <v>44284</v>
      </c>
      <c r="H412" s="50">
        <v>0</v>
      </c>
    </row>
    <row r="413" spans="2:8" x14ac:dyDescent="0.25">
      <c r="B413" s="47"/>
      <c r="C413" s="47" t="s">
        <v>24</v>
      </c>
      <c r="D413" s="47" t="s">
        <v>42</v>
      </c>
      <c r="E413" s="47" t="s">
        <v>55</v>
      </c>
      <c r="F413" s="48">
        <v>44278</v>
      </c>
      <c r="G413" s="48">
        <v>44283</v>
      </c>
      <c r="H413" s="50">
        <v>2</v>
      </c>
    </row>
    <row r="414" spans="2:8" x14ac:dyDescent="0.25">
      <c r="B414" s="47"/>
      <c r="C414" s="47" t="s">
        <v>25</v>
      </c>
      <c r="D414" s="47" t="s">
        <v>42</v>
      </c>
      <c r="E414" s="47" t="s">
        <v>55</v>
      </c>
      <c r="F414" s="48">
        <v>44279</v>
      </c>
      <c r="G414" s="48">
        <v>44283</v>
      </c>
      <c r="H414" s="50">
        <v>0</v>
      </c>
    </row>
    <row r="415" spans="2:8" x14ac:dyDescent="0.25">
      <c r="B415" s="47"/>
      <c r="C415" s="47" t="s">
        <v>26</v>
      </c>
      <c r="D415" s="47" t="s">
        <v>42</v>
      </c>
      <c r="E415" s="47" t="s">
        <v>55</v>
      </c>
      <c r="F415" s="48">
        <v>44279</v>
      </c>
      <c r="G415" s="48">
        <v>44283</v>
      </c>
      <c r="H415" s="50">
        <v>2</v>
      </c>
    </row>
    <row r="416" spans="2:8" x14ac:dyDescent="0.25">
      <c r="B416" s="47"/>
      <c r="C416" s="47" t="s">
        <v>27</v>
      </c>
      <c r="D416" s="47" t="s">
        <v>42</v>
      </c>
      <c r="E416" s="47" t="s">
        <v>55</v>
      </c>
      <c r="F416" s="48">
        <v>44279</v>
      </c>
      <c r="G416" s="48">
        <v>44282</v>
      </c>
      <c r="H416" s="50">
        <v>1</v>
      </c>
    </row>
    <row r="417" spans="2:8" x14ac:dyDescent="0.25">
      <c r="B417" s="47"/>
      <c r="C417" s="47" t="s">
        <v>28</v>
      </c>
      <c r="D417" s="47" t="s">
        <v>42</v>
      </c>
      <c r="E417" s="47" t="s">
        <v>55</v>
      </c>
      <c r="F417" s="48">
        <v>44279</v>
      </c>
      <c r="G417" s="48">
        <v>44286</v>
      </c>
      <c r="H417" s="50">
        <v>0</v>
      </c>
    </row>
    <row r="418" spans="2:8" x14ac:dyDescent="0.25">
      <c r="B418" s="47"/>
      <c r="C418" s="47" t="s">
        <v>29</v>
      </c>
      <c r="D418" s="47" t="s">
        <v>42</v>
      </c>
      <c r="E418" s="47" t="s">
        <v>55</v>
      </c>
      <c r="F418" s="48">
        <v>44279</v>
      </c>
      <c r="G418" s="48">
        <v>44285</v>
      </c>
      <c r="H418" s="50">
        <v>1</v>
      </c>
    </row>
    <row r="419" spans="2:8" x14ac:dyDescent="0.25">
      <c r="B419" s="47"/>
      <c r="C419" s="47" t="s">
        <v>9</v>
      </c>
      <c r="D419" s="47" t="s">
        <v>42</v>
      </c>
      <c r="E419" s="47" t="s">
        <v>55</v>
      </c>
      <c r="F419" s="48">
        <v>44280</v>
      </c>
      <c r="G419" s="48">
        <v>44284</v>
      </c>
      <c r="H419" s="50">
        <v>0</v>
      </c>
    </row>
    <row r="420" spans="2:8" x14ac:dyDescent="0.25">
      <c r="B420" s="47"/>
      <c r="C420" s="47" t="s">
        <v>10</v>
      </c>
      <c r="D420" s="47" t="s">
        <v>42</v>
      </c>
      <c r="E420" s="47" t="s">
        <v>55</v>
      </c>
      <c r="F420" s="48">
        <v>44280</v>
      </c>
      <c r="G420" s="48">
        <v>44286</v>
      </c>
      <c r="H420" s="50">
        <v>1</v>
      </c>
    </row>
    <row r="421" spans="2:8" x14ac:dyDescent="0.25">
      <c r="B421" s="47"/>
      <c r="C421" s="47" t="s">
        <v>11</v>
      </c>
      <c r="D421" s="47" t="s">
        <v>42</v>
      </c>
      <c r="E421" s="47" t="s">
        <v>55</v>
      </c>
      <c r="F421" s="48">
        <v>44280</v>
      </c>
      <c r="G421" s="48">
        <v>44284</v>
      </c>
      <c r="H421" s="50">
        <v>1</v>
      </c>
    </row>
    <row r="422" spans="2:8" x14ac:dyDescent="0.25">
      <c r="B422" s="47"/>
      <c r="C422" s="47" t="s">
        <v>12</v>
      </c>
      <c r="D422" s="47" t="s">
        <v>42</v>
      </c>
      <c r="E422" s="47" t="s">
        <v>55</v>
      </c>
      <c r="F422" s="48">
        <v>44280</v>
      </c>
      <c r="G422" s="48">
        <v>44283</v>
      </c>
      <c r="H422" s="50">
        <v>2</v>
      </c>
    </row>
    <row r="423" spans="2:8" x14ac:dyDescent="0.25">
      <c r="B423" s="47"/>
      <c r="C423" s="47" t="s">
        <v>13</v>
      </c>
      <c r="D423" s="47" t="s">
        <v>42</v>
      </c>
      <c r="E423" s="47" t="s">
        <v>55</v>
      </c>
      <c r="F423" s="48">
        <v>44280</v>
      </c>
      <c r="G423" s="48">
        <v>44286</v>
      </c>
      <c r="H423" s="50">
        <v>1</v>
      </c>
    </row>
    <row r="424" spans="2:8" x14ac:dyDescent="0.25">
      <c r="B424" s="47"/>
      <c r="C424" s="47" t="s">
        <v>14</v>
      </c>
      <c r="D424" s="47" t="s">
        <v>42</v>
      </c>
      <c r="E424" s="47" t="s">
        <v>55</v>
      </c>
      <c r="F424" s="48">
        <v>44281</v>
      </c>
      <c r="G424" s="48">
        <v>44288</v>
      </c>
      <c r="H424" s="50">
        <v>1</v>
      </c>
    </row>
    <row r="425" spans="2:8" x14ac:dyDescent="0.25">
      <c r="B425" s="47"/>
      <c r="C425" s="47" t="s">
        <v>31</v>
      </c>
      <c r="D425" s="47" t="s">
        <v>42</v>
      </c>
      <c r="E425" s="47" t="s">
        <v>55</v>
      </c>
      <c r="F425" s="48">
        <v>44281</v>
      </c>
      <c r="G425" s="48">
        <v>44287</v>
      </c>
      <c r="H425" s="50">
        <v>1</v>
      </c>
    </row>
    <row r="426" spans="2:8" x14ac:dyDescent="0.25">
      <c r="B426" s="47"/>
      <c r="C426" s="47" t="s">
        <v>7</v>
      </c>
      <c r="D426" s="47" t="s">
        <v>42</v>
      </c>
      <c r="E426" s="47" t="s">
        <v>55</v>
      </c>
      <c r="F426" s="48">
        <v>44281</v>
      </c>
      <c r="G426" s="48">
        <v>44288</v>
      </c>
      <c r="H426" s="50">
        <v>2</v>
      </c>
    </row>
    <row r="427" spans="2:8" x14ac:dyDescent="0.25">
      <c r="B427" s="47"/>
      <c r="C427" s="47" t="s">
        <v>8</v>
      </c>
      <c r="D427" s="47" t="s">
        <v>42</v>
      </c>
      <c r="E427" s="47" t="s">
        <v>55</v>
      </c>
      <c r="F427" s="48">
        <v>44281</v>
      </c>
      <c r="G427" s="48">
        <v>44286</v>
      </c>
      <c r="H427" s="50">
        <v>1</v>
      </c>
    </row>
    <row r="428" spans="2:8" x14ac:dyDescent="0.25">
      <c r="B428" s="47"/>
      <c r="C428" s="47" t="s">
        <v>9</v>
      </c>
      <c r="D428" s="47" t="s">
        <v>42</v>
      </c>
      <c r="E428" s="47" t="s">
        <v>55</v>
      </c>
      <c r="F428" s="48">
        <v>44281</v>
      </c>
      <c r="G428" s="48">
        <v>44287</v>
      </c>
      <c r="H428" s="50">
        <v>0</v>
      </c>
    </row>
    <row r="429" spans="2:8" x14ac:dyDescent="0.25">
      <c r="B429" s="47"/>
      <c r="C429" s="47" t="s">
        <v>10</v>
      </c>
      <c r="D429" s="47" t="s">
        <v>42</v>
      </c>
      <c r="E429" s="47" t="s">
        <v>55</v>
      </c>
      <c r="F429" s="48">
        <v>44282</v>
      </c>
      <c r="G429" s="48">
        <v>44285</v>
      </c>
      <c r="H429" s="50">
        <v>1</v>
      </c>
    </row>
    <row r="430" spans="2:8" x14ac:dyDescent="0.25">
      <c r="B430" s="47"/>
      <c r="C430" s="47" t="s">
        <v>11</v>
      </c>
      <c r="D430" s="47" t="s">
        <v>42</v>
      </c>
      <c r="E430" s="47" t="s">
        <v>55</v>
      </c>
      <c r="F430" s="48">
        <v>44282</v>
      </c>
      <c r="G430" s="48">
        <v>44288</v>
      </c>
      <c r="H430" s="50">
        <v>2</v>
      </c>
    </row>
    <row r="431" spans="2:8" x14ac:dyDescent="0.25">
      <c r="B431" s="47"/>
      <c r="C431" s="47" t="s">
        <v>12</v>
      </c>
      <c r="D431" s="47" t="s">
        <v>42</v>
      </c>
      <c r="E431" s="47" t="s">
        <v>55</v>
      </c>
      <c r="F431" s="48">
        <v>44282</v>
      </c>
      <c r="G431" s="48">
        <v>44286</v>
      </c>
      <c r="H431" s="50">
        <v>2</v>
      </c>
    </row>
    <row r="432" spans="2:8" x14ac:dyDescent="0.25">
      <c r="B432" s="47"/>
      <c r="C432" s="47" t="s">
        <v>13</v>
      </c>
      <c r="D432" s="47" t="s">
        <v>42</v>
      </c>
      <c r="E432" s="47" t="s">
        <v>55</v>
      </c>
      <c r="F432" s="48">
        <v>44282</v>
      </c>
      <c r="G432" s="48">
        <v>44289</v>
      </c>
      <c r="H432" s="50">
        <v>1</v>
      </c>
    </row>
    <row r="433" spans="2:8" x14ac:dyDescent="0.25">
      <c r="B433" s="47"/>
      <c r="C433" s="47" t="s">
        <v>14</v>
      </c>
      <c r="D433" s="47" t="s">
        <v>42</v>
      </c>
      <c r="E433" s="47" t="s">
        <v>55</v>
      </c>
      <c r="F433" s="48">
        <v>44282</v>
      </c>
      <c r="G433" s="48">
        <v>44289</v>
      </c>
      <c r="H433" s="50">
        <v>0</v>
      </c>
    </row>
    <row r="434" spans="2:8" x14ac:dyDescent="0.25">
      <c r="B434" s="47"/>
      <c r="C434" s="47" t="s">
        <v>15</v>
      </c>
      <c r="D434" s="47" t="s">
        <v>42</v>
      </c>
      <c r="E434" s="47" t="s">
        <v>55</v>
      </c>
      <c r="F434" s="48">
        <v>44283</v>
      </c>
      <c r="G434" s="48">
        <v>44289</v>
      </c>
      <c r="H434" s="50">
        <v>0</v>
      </c>
    </row>
    <row r="435" spans="2:8" x14ac:dyDescent="0.25">
      <c r="B435" s="47"/>
      <c r="C435" s="47" t="s">
        <v>16</v>
      </c>
      <c r="D435" s="47" t="s">
        <v>42</v>
      </c>
      <c r="E435" s="47" t="s">
        <v>55</v>
      </c>
      <c r="F435" s="48">
        <v>44283</v>
      </c>
      <c r="G435" s="48">
        <v>44287</v>
      </c>
      <c r="H435" s="50">
        <v>1</v>
      </c>
    </row>
    <row r="436" spans="2:8" x14ac:dyDescent="0.25">
      <c r="B436" s="47"/>
      <c r="C436" s="47" t="s">
        <v>17</v>
      </c>
      <c r="D436" s="47" t="s">
        <v>42</v>
      </c>
      <c r="E436" s="47" t="s">
        <v>55</v>
      </c>
      <c r="F436" s="48">
        <v>44283</v>
      </c>
      <c r="G436" s="48">
        <v>44289</v>
      </c>
      <c r="H436" s="50">
        <v>2</v>
      </c>
    </row>
    <row r="437" spans="2:8" x14ac:dyDescent="0.25">
      <c r="B437" s="47"/>
      <c r="C437" s="47" t="s">
        <v>18</v>
      </c>
      <c r="D437" s="47" t="s">
        <v>42</v>
      </c>
      <c r="E437" s="47" t="s">
        <v>55</v>
      </c>
      <c r="F437" s="48">
        <v>44283</v>
      </c>
      <c r="G437" s="48">
        <v>44287</v>
      </c>
      <c r="H437" s="50">
        <v>1</v>
      </c>
    </row>
    <row r="438" spans="2:8" x14ac:dyDescent="0.25">
      <c r="B438" s="47"/>
      <c r="C438" s="47" t="s">
        <v>19</v>
      </c>
      <c r="D438" s="47" t="s">
        <v>42</v>
      </c>
      <c r="E438" s="47" t="s">
        <v>55</v>
      </c>
      <c r="F438" s="48">
        <v>44283</v>
      </c>
      <c r="G438" s="48">
        <v>44287</v>
      </c>
      <c r="H438" s="50">
        <v>1</v>
      </c>
    </row>
    <row r="439" spans="2:8" x14ac:dyDescent="0.25">
      <c r="B439" s="47"/>
      <c r="C439" s="47" t="s">
        <v>20</v>
      </c>
      <c r="D439" s="47" t="s">
        <v>42</v>
      </c>
      <c r="E439" s="47" t="s">
        <v>55</v>
      </c>
      <c r="F439" s="48">
        <v>44284</v>
      </c>
      <c r="G439" s="48">
        <v>44288</v>
      </c>
      <c r="H439" s="50">
        <v>0</v>
      </c>
    </row>
    <row r="440" spans="2:8" x14ac:dyDescent="0.25">
      <c r="B440" s="47"/>
      <c r="C440" s="47" t="s">
        <v>21</v>
      </c>
      <c r="D440" s="47" t="s">
        <v>42</v>
      </c>
      <c r="E440" s="47" t="s">
        <v>55</v>
      </c>
      <c r="F440" s="48">
        <v>44284</v>
      </c>
      <c r="G440" s="48">
        <v>44290</v>
      </c>
      <c r="H440" s="50">
        <v>0</v>
      </c>
    </row>
    <row r="441" spans="2:8" x14ac:dyDescent="0.25">
      <c r="B441" s="47"/>
      <c r="C441" s="47" t="s">
        <v>22</v>
      </c>
      <c r="D441" s="47" t="s">
        <v>42</v>
      </c>
      <c r="E441" s="47" t="s">
        <v>55</v>
      </c>
      <c r="F441" s="48">
        <v>44284</v>
      </c>
      <c r="G441" s="48">
        <v>44288</v>
      </c>
      <c r="H441" s="50">
        <v>1</v>
      </c>
    </row>
    <row r="442" spans="2:8" x14ac:dyDescent="0.25">
      <c r="B442" s="47"/>
      <c r="C442" s="47" t="s">
        <v>23</v>
      </c>
      <c r="D442" s="47" t="s">
        <v>42</v>
      </c>
      <c r="E442" s="47" t="s">
        <v>55</v>
      </c>
      <c r="F442" s="48">
        <v>44284</v>
      </c>
      <c r="G442" s="48">
        <v>44289</v>
      </c>
      <c r="H442" s="50">
        <v>2</v>
      </c>
    </row>
    <row r="443" spans="2:8" x14ac:dyDescent="0.25">
      <c r="B443" s="47"/>
      <c r="C443" s="47" t="s">
        <v>24</v>
      </c>
      <c r="D443" s="47" t="s">
        <v>42</v>
      </c>
      <c r="E443" s="47" t="s">
        <v>55</v>
      </c>
      <c r="F443" s="48">
        <v>44284</v>
      </c>
      <c r="G443" s="48">
        <v>44290</v>
      </c>
      <c r="H443" s="50">
        <v>2</v>
      </c>
    </row>
    <row r="444" spans="2:8" x14ac:dyDescent="0.25">
      <c r="B444" s="47"/>
      <c r="C444" s="47" t="s">
        <v>25</v>
      </c>
      <c r="D444" s="47" t="s">
        <v>42</v>
      </c>
      <c r="E444" s="47" t="s">
        <v>55</v>
      </c>
      <c r="F444" s="48">
        <v>44285</v>
      </c>
      <c r="G444" s="48">
        <v>44289</v>
      </c>
      <c r="H444" s="50">
        <v>0</v>
      </c>
    </row>
    <row r="445" spans="2:8" x14ac:dyDescent="0.25">
      <c r="B445" s="47"/>
      <c r="C445" s="47" t="s">
        <v>26</v>
      </c>
      <c r="D445" s="47" t="s">
        <v>42</v>
      </c>
      <c r="E445" s="47" t="s">
        <v>55</v>
      </c>
      <c r="F445" s="48">
        <v>44285</v>
      </c>
      <c r="G445" s="48">
        <v>44292</v>
      </c>
      <c r="H445" s="50">
        <v>1</v>
      </c>
    </row>
    <row r="446" spans="2:8" x14ac:dyDescent="0.25">
      <c r="B446" s="47"/>
      <c r="C446" s="47" t="s">
        <v>27</v>
      </c>
      <c r="D446" s="47" t="s">
        <v>42</v>
      </c>
      <c r="E446" s="47" t="s">
        <v>55</v>
      </c>
      <c r="F446" s="48">
        <v>44285</v>
      </c>
      <c r="G446" s="48">
        <v>44290</v>
      </c>
      <c r="H446" s="50">
        <v>1</v>
      </c>
    </row>
    <row r="447" spans="2:8" x14ac:dyDescent="0.25">
      <c r="B447" s="47"/>
      <c r="C447" s="47" t="s">
        <v>28</v>
      </c>
      <c r="D447" s="47" t="s">
        <v>42</v>
      </c>
      <c r="E447" s="47" t="s">
        <v>55</v>
      </c>
      <c r="F447" s="48">
        <v>44285</v>
      </c>
      <c r="G447" s="48">
        <v>44288</v>
      </c>
      <c r="H447" s="50">
        <v>0</v>
      </c>
    </row>
    <row r="448" spans="2:8" x14ac:dyDescent="0.25">
      <c r="B448" s="47"/>
      <c r="C448" s="47" t="s">
        <v>29</v>
      </c>
      <c r="D448" s="47" t="s">
        <v>42</v>
      </c>
      <c r="E448" s="47" t="s">
        <v>55</v>
      </c>
      <c r="F448" s="48">
        <v>44285</v>
      </c>
      <c r="G448" s="48">
        <v>44291</v>
      </c>
      <c r="H448" s="50">
        <v>2</v>
      </c>
    </row>
    <row r="449" spans="2:8" x14ac:dyDescent="0.25">
      <c r="B449" s="47"/>
      <c r="C449" s="47" t="s">
        <v>9</v>
      </c>
      <c r="D449" s="47" t="s">
        <v>42</v>
      </c>
      <c r="E449" s="47" t="s">
        <v>55</v>
      </c>
      <c r="F449" s="48">
        <v>44286</v>
      </c>
      <c r="G449" s="48">
        <v>44293</v>
      </c>
      <c r="H449" s="50">
        <v>1</v>
      </c>
    </row>
    <row r="450" spans="2:8" x14ac:dyDescent="0.25">
      <c r="B450" s="47"/>
      <c r="C450" s="47" t="s">
        <v>10</v>
      </c>
      <c r="D450" s="47" t="s">
        <v>42</v>
      </c>
      <c r="E450" s="47" t="s">
        <v>55</v>
      </c>
      <c r="F450" s="48">
        <v>44286</v>
      </c>
      <c r="G450" s="48">
        <v>44291</v>
      </c>
      <c r="H450" s="50">
        <v>0</v>
      </c>
    </row>
    <row r="451" spans="2:8" x14ac:dyDescent="0.25">
      <c r="B451" s="47"/>
      <c r="C451" s="47" t="s">
        <v>11</v>
      </c>
      <c r="D451" s="47" t="s">
        <v>42</v>
      </c>
      <c r="E451" s="47" t="s">
        <v>55</v>
      </c>
      <c r="F451" s="48">
        <v>44286</v>
      </c>
      <c r="G451" s="48">
        <v>44289</v>
      </c>
      <c r="H451" s="50">
        <v>1</v>
      </c>
    </row>
    <row r="452" spans="2:8" x14ac:dyDescent="0.25">
      <c r="B452" s="47"/>
      <c r="C452" s="47" t="s">
        <v>12</v>
      </c>
      <c r="D452" s="47" t="s">
        <v>42</v>
      </c>
      <c r="E452" s="47" t="s">
        <v>55</v>
      </c>
      <c r="F452" s="48">
        <v>44286</v>
      </c>
      <c r="G452" s="48">
        <v>44290</v>
      </c>
      <c r="H452" s="50">
        <v>2</v>
      </c>
    </row>
    <row r="453" spans="2:8" x14ac:dyDescent="0.25">
      <c r="B453" s="47"/>
      <c r="C453" s="47" t="s">
        <v>13</v>
      </c>
      <c r="D453" s="47" t="s">
        <v>42</v>
      </c>
      <c r="E453" s="47" t="s">
        <v>55</v>
      </c>
      <c r="F453" s="48">
        <v>44286</v>
      </c>
      <c r="G453" s="48">
        <v>44292</v>
      </c>
      <c r="H453" s="50">
        <v>1</v>
      </c>
    </row>
    <row r="454" spans="2:8" x14ac:dyDescent="0.25">
      <c r="B454" s="47"/>
      <c r="C454" s="47" t="s">
        <v>14</v>
      </c>
      <c r="D454" s="47" t="s">
        <v>43</v>
      </c>
      <c r="E454" s="47" t="s">
        <v>55</v>
      </c>
      <c r="F454" s="48">
        <v>44287</v>
      </c>
      <c r="G454" s="48">
        <v>44294</v>
      </c>
      <c r="H454" s="50">
        <v>0</v>
      </c>
    </row>
    <row r="455" spans="2:8" x14ac:dyDescent="0.25">
      <c r="B455" s="47"/>
      <c r="C455" s="47" t="s">
        <v>31</v>
      </c>
      <c r="D455" s="47" t="s">
        <v>43</v>
      </c>
      <c r="E455" s="47" t="s">
        <v>55</v>
      </c>
      <c r="F455" s="48">
        <v>44287</v>
      </c>
      <c r="G455" s="48">
        <v>44292</v>
      </c>
      <c r="H455" s="50">
        <v>2</v>
      </c>
    </row>
    <row r="456" spans="2:8" x14ac:dyDescent="0.25">
      <c r="B456" s="47"/>
      <c r="C456" s="47" t="s">
        <v>7</v>
      </c>
      <c r="D456" s="47" t="s">
        <v>43</v>
      </c>
      <c r="E456" s="47" t="s">
        <v>55</v>
      </c>
      <c r="F456" s="48">
        <v>44287</v>
      </c>
      <c r="G456" s="48">
        <v>44292</v>
      </c>
      <c r="H456" s="50">
        <v>1</v>
      </c>
    </row>
    <row r="457" spans="2:8" x14ac:dyDescent="0.25">
      <c r="B457" s="47"/>
      <c r="C457" s="47" t="s">
        <v>8</v>
      </c>
      <c r="D457" s="47" t="s">
        <v>43</v>
      </c>
      <c r="E457" s="47" t="s">
        <v>55</v>
      </c>
      <c r="F457" s="48">
        <v>44287</v>
      </c>
      <c r="G457" s="48">
        <v>44290</v>
      </c>
      <c r="H457" s="50">
        <v>0</v>
      </c>
    </row>
    <row r="458" spans="2:8" x14ac:dyDescent="0.25">
      <c r="B458" s="47"/>
      <c r="C458" s="47" t="s">
        <v>9</v>
      </c>
      <c r="D458" s="47" t="s">
        <v>43</v>
      </c>
      <c r="E458" s="47" t="s">
        <v>55</v>
      </c>
      <c r="F458" s="48">
        <v>44287</v>
      </c>
      <c r="G458" s="48">
        <v>44293</v>
      </c>
      <c r="H458" s="50">
        <v>1</v>
      </c>
    </row>
    <row r="459" spans="2:8" x14ac:dyDescent="0.25">
      <c r="B459" s="47"/>
      <c r="C459" s="47" t="s">
        <v>10</v>
      </c>
      <c r="D459" s="47" t="s">
        <v>43</v>
      </c>
      <c r="E459" s="47" t="s">
        <v>55</v>
      </c>
      <c r="F459" s="48">
        <v>44288</v>
      </c>
      <c r="G459" s="48">
        <v>44293</v>
      </c>
      <c r="H459" s="50">
        <v>0</v>
      </c>
    </row>
    <row r="460" spans="2:8" x14ac:dyDescent="0.25">
      <c r="B460" s="47"/>
      <c r="C460" s="47" t="s">
        <v>11</v>
      </c>
      <c r="D460" s="47" t="s">
        <v>43</v>
      </c>
      <c r="E460" s="47" t="s">
        <v>55</v>
      </c>
      <c r="F460" s="48">
        <v>44288</v>
      </c>
      <c r="G460" s="48">
        <v>44295</v>
      </c>
      <c r="H460" s="50">
        <v>1</v>
      </c>
    </row>
    <row r="461" spans="2:8" x14ac:dyDescent="0.25">
      <c r="B461" s="47"/>
      <c r="C461" s="47" t="s">
        <v>12</v>
      </c>
      <c r="D461" s="47" t="s">
        <v>43</v>
      </c>
      <c r="E461" s="47" t="s">
        <v>55</v>
      </c>
      <c r="F461" s="48">
        <v>44288</v>
      </c>
      <c r="G461" s="48">
        <v>44295</v>
      </c>
      <c r="H461" s="50">
        <v>1</v>
      </c>
    </row>
    <row r="462" spans="2:8" x14ac:dyDescent="0.25">
      <c r="B462" s="47"/>
      <c r="C462" s="47" t="s">
        <v>13</v>
      </c>
      <c r="D462" s="47" t="s">
        <v>43</v>
      </c>
      <c r="E462" s="47" t="s">
        <v>55</v>
      </c>
      <c r="F462" s="48">
        <v>44288</v>
      </c>
      <c r="G462" s="48">
        <v>44293</v>
      </c>
      <c r="H462" s="50">
        <v>2</v>
      </c>
    </row>
    <row r="463" spans="2:8" x14ac:dyDescent="0.25">
      <c r="B463" s="47"/>
      <c r="C463" s="47" t="s">
        <v>14</v>
      </c>
      <c r="D463" s="47" t="s">
        <v>43</v>
      </c>
      <c r="E463" s="47" t="s">
        <v>55</v>
      </c>
      <c r="F463" s="48">
        <v>44288</v>
      </c>
      <c r="G463" s="48">
        <v>44295</v>
      </c>
      <c r="H463" s="50">
        <v>1</v>
      </c>
    </row>
    <row r="464" spans="2:8" x14ac:dyDescent="0.25">
      <c r="B464" s="47"/>
      <c r="C464" s="47" t="s">
        <v>15</v>
      </c>
      <c r="D464" s="47" t="s">
        <v>43</v>
      </c>
      <c r="E464" s="47" t="s">
        <v>55</v>
      </c>
      <c r="F464" s="48">
        <v>44289</v>
      </c>
      <c r="G464" s="48">
        <v>44296</v>
      </c>
      <c r="H464" s="50">
        <v>2</v>
      </c>
    </row>
    <row r="465" spans="2:8" x14ac:dyDescent="0.25">
      <c r="B465" s="47"/>
      <c r="C465" s="47" t="s">
        <v>16</v>
      </c>
      <c r="D465" s="47" t="s">
        <v>43</v>
      </c>
      <c r="E465" s="47" t="s">
        <v>55</v>
      </c>
      <c r="F465" s="48">
        <v>44289</v>
      </c>
      <c r="G465" s="48">
        <v>44296</v>
      </c>
      <c r="H465" s="50">
        <v>0</v>
      </c>
    </row>
    <row r="466" spans="2:8" x14ac:dyDescent="0.25">
      <c r="B466" s="47"/>
      <c r="C466" s="47" t="s">
        <v>17</v>
      </c>
      <c r="D466" s="47" t="s">
        <v>43</v>
      </c>
      <c r="E466" s="47" t="s">
        <v>55</v>
      </c>
      <c r="F466" s="48">
        <v>44289</v>
      </c>
      <c r="G466" s="48">
        <v>44293</v>
      </c>
      <c r="H466" s="50">
        <v>0</v>
      </c>
    </row>
    <row r="467" spans="2:8" x14ac:dyDescent="0.25">
      <c r="B467" s="47"/>
      <c r="C467" s="47" t="s">
        <v>18</v>
      </c>
      <c r="D467" s="47" t="s">
        <v>43</v>
      </c>
      <c r="E467" s="47" t="s">
        <v>55</v>
      </c>
      <c r="F467" s="48">
        <v>44289</v>
      </c>
      <c r="G467" s="48">
        <v>44295</v>
      </c>
      <c r="H467" s="50">
        <v>2</v>
      </c>
    </row>
    <row r="468" spans="2:8" x14ac:dyDescent="0.25">
      <c r="B468" s="47"/>
      <c r="C468" s="47" t="s">
        <v>19</v>
      </c>
      <c r="D468" s="47" t="s">
        <v>43</v>
      </c>
      <c r="E468" s="47" t="s">
        <v>55</v>
      </c>
      <c r="F468" s="48">
        <v>44289</v>
      </c>
      <c r="G468" s="48">
        <v>44293</v>
      </c>
      <c r="H468" s="50">
        <v>2</v>
      </c>
    </row>
    <row r="469" spans="2:8" x14ac:dyDescent="0.25">
      <c r="B469" s="47"/>
      <c r="C469" s="47" t="s">
        <v>20</v>
      </c>
      <c r="D469" s="47" t="s">
        <v>43</v>
      </c>
      <c r="E469" s="47" t="s">
        <v>55</v>
      </c>
      <c r="F469" s="48">
        <v>44290</v>
      </c>
      <c r="G469" s="48">
        <v>44293</v>
      </c>
      <c r="H469" s="50">
        <v>2</v>
      </c>
    </row>
    <row r="470" spans="2:8" x14ac:dyDescent="0.25">
      <c r="B470" s="47"/>
      <c r="C470" s="47" t="s">
        <v>21</v>
      </c>
      <c r="D470" s="47" t="s">
        <v>43</v>
      </c>
      <c r="E470" s="47" t="s">
        <v>55</v>
      </c>
      <c r="F470" s="48">
        <v>44290</v>
      </c>
      <c r="G470" s="48">
        <v>44296</v>
      </c>
      <c r="H470" s="50">
        <v>0</v>
      </c>
    </row>
    <row r="471" spans="2:8" x14ac:dyDescent="0.25">
      <c r="B471" s="47"/>
      <c r="C471" s="47" t="s">
        <v>22</v>
      </c>
      <c r="D471" s="47" t="s">
        <v>43</v>
      </c>
      <c r="E471" s="47" t="s">
        <v>55</v>
      </c>
      <c r="F471" s="48">
        <v>44290</v>
      </c>
      <c r="G471" s="48">
        <v>44295</v>
      </c>
      <c r="H471" s="50">
        <v>2</v>
      </c>
    </row>
    <row r="472" spans="2:8" x14ac:dyDescent="0.25">
      <c r="B472" s="47"/>
      <c r="C472" s="47" t="s">
        <v>23</v>
      </c>
      <c r="D472" s="47" t="s">
        <v>43</v>
      </c>
      <c r="E472" s="47" t="s">
        <v>55</v>
      </c>
      <c r="F472" s="48">
        <v>44290</v>
      </c>
      <c r="G472" s="48">
        <v>44294</v>
      </c>
      <c r="H472" s="50">
        <v>2</v>
      </c>
    </row>
    <row r="473" spans="2:8" x14ac:dyDescent="0.25">
      <c r="B473" s="47"/>
      <c r="C473" s="47" t="s">
        <v>24</v>
      </c>
      <c r="D473" s="47" t="s">
        <v>43</v>
      </c>
      <c r="E473" s="47" t="s">
        <v>55</v>
      </c>
      <c r="F473" s="48">
        <v>44290</v>
      </c>
      <c r="G473" s="48">
        <v>44293</v>
      </c>
      <c r="H473" s="50">
        <v>1</v>
      </c>
    </row>
    <row r="474" spans="2:8" x14ac:dyDescent="0.25">
      <c r="B474" s="47"/>
      <c r="C474" s="47" t="s">
        <v>25</v>
      </c>
      <c r="D474" s="47" t="s">
        <v>43</v>
      </c>
      <c r="E474" s="47" t="s">
        <v>55</v>
      </c>
      <c r="F474" s="48">
        <v>44291</v>
      </c>
      <c r="G474" s="48">
        <v>44295</v>
      </c>
      <c r="H474" s="50">
        <v>2</v>
      </c>
    </row>
    <row r="475" spans="2:8" x14ac:dyDescent="0.25">
      <c r="B475" s="47"/>
      <c r="C475" s="47" t="s">
        <v>26</v>
      </c>
      <c r="D475" s="47" t="s">
        <v>43</v>
      </c>
      <c r="E475" s="47" t="s">
        <v>55</v>
      </c>
      <c r="F475" s="48">
        <v>44291</v>
      </c>
      <c r="G475" s="48">
        <v>44298</v>
      </c>
      <c r="H475" s="50">
        <v>1</v>
      </c>
    </row>
    <row r="476" spans="2:8" x14ac:dyDescent="0.25">
      <c r="B476" s="47"/>
      <c r="C476" s="47" t="s">
        <v>27</v>
      </c>
      <c r="D476" s="47" t="s">
        <v>43</v>
      </c>
      <c r="E476" s="47" t="s">
        <v>55</v>
      </c>
      <c r="F476" s="48">
        <v>44291</v>
      </c>
      <c r="G476" s="48">
        <v>44298</v>
      </c>
      <c r="H476" s="50">
        <v>1</v>
      </c>
    </row>
    <row r="477" spans="2:8" x14ac:dyDescent="0.25">
      <c r="B477" s="47"/>
      <c r="C477" s="47" t="s">
        <v>28</v>
      </c>
      <c r="D477" s="47" t="s">
        <v>43</v>
      </c>
      <c r="E477" s="47" t="s">
        <v>55</v>
      </c>
      <c r="F477" s="48">
        <v>44291</v>
      </c>
      <c r="G477" s="48">
        <v>44295</v>
      </c>
      <c r="H477" s="50">
        <v>1</v>
      </c>
    </row>
    <row r="478" spans="2:8" x14ac:dyDescent="0.25">
      <c r="B478" s="47"/>
      <c r="C478" s="47" t="s">
        <v>29</v>
      </c>
      <c r="D478" s="47" t="s">
        <v>43</v>
      </c>
      <c r="E478" s="47" t="s">
        <v>55</v>
      </c>
      <c r="F478" s="48">
        <v>44291</v>
      </c>
      <c r="G478" s="48">
        <v>44296</v>
      </c>
      <c r="H478" s="50">
        <v>1</v>
      </c>
    </row>
    <row r="479" spans="2:8" x14ac:dyDescent="0.25">
      <c r="B479" s="47"/>
      <c r="C479" s="47" t="s">
        <v>9</v>
      </c>
      <c r="D479" s="47" t="s">
        <v>43</v>
      </c>
      <c r="E479" s="47" t="s">
        <v>55</v>
      </c>
      <c r="F479" s="48">
        <v>44292</v>
      </c>
      <c r="G479" s="48">
        <v>44295</v>
      </c>
      <c r="H479" s="50">
        <v>0</v>
      </c>
    </row>
    <row r="480" spans="2:8" x14ac:dyDescent="0.25">
      <c r="B480" s="47"/>
      <c r="C480" s="47" t="s">
        <v>10</v>
      </c>
      <c r="D480" s="47" t="s">
        <v>43</v>
      </c>
      <c r="E480" s="47" t="s">
        <v>55</v>
      </c>
      <c r="F480" s="48">
        <v>44292</v>
      </c>
      <c r="G480" s="48">
        <v>44295</v>
      </c>
      <c r="H480" s="50">
        <v>2</v>
      </c>
    </row>
    <row r="481" spans="2:8" x14ac:dyDescent="0.25">
      <c r="B481" s="47"/>
      <c r="C481" s="47" t="s">
        <v>11</v>
      </c>
      <c r="D481" s="47" t="s">
        <v>43</v>
      </c>
      <c r="E481" s="47" t="s">
        <v>55</v>
      </c>
      <c r="F481" s="48">
        <v>44292</v>
      </c>
      <c r="G481" s="48">
        <v>44297</v>
      </c>
      <c r="H481" s="50">
        <v>2</v>
      </c>
    </row>
    <row r="482" spans="2:8" x14ac:dyDescent="0.25">
      <c r="B482" s="47"/>
      <c r="C482" s="47" t="s">
        <v>12</v>
      </c>
      <c r="D482" s="47" t="s">
        <v>43</v>
      </c>
      <c r="E482" s="47" t="s">
        <v>55</v>
      </c>
      <c r="F482" s="48">
        <v>44292</v>
      </c>
      <c r="G482" s="48">
        <v>44298</v>
      </c>
      <c r="H482" s="50">
        <v>2</v>
      </c>
    </row>
    <row r="483" spans="2:8" x14ac:dyDescent="0.25">
      <c r="B483" s="47"/>
      <c r="C483" s="47" t="s">
        <v>13</v>
      </c>
      <c r="D483" s="47" t="s">
        <v>43</v>
      </c>
      <c r="E483" s="47" t="s">
        <v>55</v>
      </c>
      <c r="F483" s="48">
        <v>44292</v>
      </c>
      <c r="G483" s="48">
        <v>44296</v>
      </c>
      <c r="H483" s="50">
        <v>2</v>
      </c>
    </row>
    <row r="484" spans="2:8" x14ac:dyDescent="0.25">
      <c r="B484" s="47"/>
      <c r="C484" s="47" t="s">
        <v>14</v>
      </c>
      <c r="D484" s="47" t="s">
        <v>43</v>
      </c>
      <c r="E484" s="47" t="s">
        <v>55</v>
      </c>
      <c r="F484" s="48">
        <v>44293</v>
      </c>
      <c r="G484" s="48">
        <v>44299</v>
      </c>
      <c r="H484" s="50">
        <v>2</v>
      </c>
    </row>
    <row r="485" spans="2:8" x14ac:dyDescent="0.25">
      <c r="B485" s="47"/>
      <c r="C485" s="47" t="s">
        <v>31</v>
      </c>
      <c r="D485" s="47" t="s">
        <v>43</v>
      </c>
      <c r="E485" s="47" t="s">
        <v>55</v>
      </c>
      <c r="F485" s="48">
        <v>44293</v>
      </c>
      <c r="G485" s="48">
        <v>44299</v>
      </c>
      <c r="H485" s="50">
        <v>1</v>
      </c>
    </row>
    <row r="486" spans="2:8" x14ac:dyDescent="0.25">
      <c r="B486" s="47"/>
      <c r="C486" s="47" t="s">
        <v>7</v>
      </c>
      <c r="D486" s="47" t="s">
        <v>43</v>
      </c>
      <c r="E486" s="47" t="s">
        <v>55</v>
      </c>
      <c r="F486" s="48">
        <v>44293</v>
      </c>
      <c r="G486" s="48">
        <v>44299</v>
      </c>
      <c r="H486" s="50">
        <v>2</v>
      </c>
    </row>
    <row r="487" spans="2:8" x14ac:dyDescent="0.25">
      <c r="B487" s="47"/>
      <c r="C487" s="47" t="s">
        <v>8</v>
      </c>
      <c r="D487" s="47" t="s">
        <v>43</v>
      </c>
      <c r="E487" s="47" t="s">
        <v>55</v>
      </c>
      <c r="F487" s="48">
        <v>44293</v>
      </c>
      <c r="G487" s="48">
        <v>44297</v>
      </c>
      <c r="H487" s="50">
        <v>0</v>
      </c>
    </row>
    <row r="488" spans="2:8" x14ac:dyDescent="0.25">
      <c r="B488" s="47"/>
      <c r="C488" s="47" t="s">
        <v>9</v>
      </c>
      <c r="D488" s="47" t="s">
        <v>43</v>
      </c>
      <c r="E488" s="47" t="s">
        <v>55</v>
      </c>
      <c r="F488" s="48">
        <v>44293</v>
      </c>
      <c r="G488" s="48">
        <v>44300</v>
      </c>
      <c r="H488" s="50">
        <v>0</v>
      </c>
    </row>
    <row r="489" spans="2:8" x14ac:dyDescent="0.25">
      <c r="B489" s="47"/>
      <c r="C489" s="47" t="s">
        <v>10</v>
      </c>
      <c r="D489" s="47" t="s">
        <v>43</v>
      </c>
      <c r="E489" s="47" t="s">
        <v>55</v>
      </c>
      <c r="F489" s="48">
        <v>44294</v>
      </c>
      <c r="G489" s="48">
        <v>44301</v>
      </c>
      <c r="H489" s="50">
        <v>2</v>
      </c>
    </row>
    <row r="490" spans="2:8" x14ac:dyDescent="0.25">
      <c r="B490" s="47"/>
      <c r="C490" s="47" t="s">
        <v>11</v>
      </c>
      <c r="D490" s="47" t="s">
        <v>43</v>
      </c>
      <c r="E490" s="47" t="s">
        <v>55</v>
      </c>
      <c r="F490" s="48">
        <v>44294</v>
      </c>
      <c r="G490" s="48">
        <v>44300</v>
      </c>
      <c r="H490" s="50">
        <v>0</v>
      </c>
    </row>
    <row r="491" spans="2:8" x14ac:dyDescent="0.25">
      <c r="B491" s="47"/>
      <c r="C491" s="47" t="s">
        <v>12</v>
      </c>
      <c r="D491" s="47" t="s">
        <v>43</v>
      </c>
      <c r="E491" s="47" t="s">
        <v>55</v>
      </c>
      <c r="F491" s="48">
        <v>44294</v>
      </c>
      <c r="G491" s="48">
        <v>44298</v>
      </c>
      <c r="H491" s="50">
        <v>2</v>
      </c>
    </row>
    <row r="492" spans="2:8" x14ac:dyDescent="0.25">
      <c r="B492" s="47"/>
      <c r="C492" s="47" t="s">
        <v>13</v>
      </c>
      <c r="D492" s="47" t="s">
        <v>43</v>
      </c>
      <c r="E492" s="47" t="s">
        <v>55</v>
      </c>
      <c r="F492" s="48">
        <v>44294</v>
      </c>
      <c r="G492" s="48">
        <v>44297</v>
      </c>
      <c r="H492" s="50">
        <v>1</v>
      </c>
    </row>
    <row r="493" spans="2:8" x14ac:dyDescent="0.25">
      <c r="B493" s="47"/>
      <c r="C493" s="47" t="s">
        <v>14</v>
      </c>
      <c r="D493" s="47" t="s">
        <v>43</v>
      </c>
      <c r="E493" s="47" t="s">
        <v>55</v>
      </c>
      <c r="F493" s="48">
        <v>44294</v>
      </c>
      <c r="G493" s="48">
        <v>44300</v>
      </c>
      <c r="H493" s="50">
        <v>2</v>
      </c>
    </row>
    <row r="494" spans="2:8" x14ac:dyDescent="0.25">
      <c r="B494" s="47"/>
      <c r="C494" s="47" t="s">
        <v>15</v>
      </c>
      <c r="D494" s="47" t="s">
        <v>43</v>
      </c>
      <c r="E494" s="47" t="s">
        <v>55</v>
      </c>
      <c r="F494" s="48">
        <v>44295</v>
      </c>
      <c r="G494" s="48">
        <v>44298</v>
      </c>
      <c r="H494" s="50">
        <v>1</v>
      </c>
    </row>
    <row r="495" spans="2:8" x14ac:dyDescent="0.25">
      <c r="B495" s="47"/>
      <c r="C495" s="47" t="s">
        <v>16</v>
      </c>
      <c r="D495" s="47" t="s">
        <v>43</v>
      </c>
      <c r="E495" s="47" t="s">
        <v>55</v>
      </c>
      <c r="F495" s="48">
        <v>44295</v>
      </c>
      <c r="G495" s="48">
        <v>44299</v>
      </c>
      <c r="H495" s="50">
        <v>1</v>
      </c>
    </row>
    <row r="496" spans="2:8" x14ac:dyDescent="0.25">
      <c r="B496" s="47"/>
      <c r="C496" s="47" t="s">
        <v>17</v>
      </c>
      <c r="D496" s="47" t="s">
        <v>43</v>
      </c>
      <c r="E496" s="47" t="s">
        <v>55</v>
      </c>
      <c r="F496" s="48">
        <v>44295</v>
      </c>
      <c r="G496" s="48">
        <v>44302</v>
      </c>
      <c r="H496" s="50">
        <v>1</v>
      </c>
    </row>
    <row r="497" spans="2:8" x14ac:dyDescent="0.25">
      <c r="B497" s="47"/>
      <c r="C497" s="47" t="s">
        <v>18</v>
      </c>
      <c r="D497" s="47" t="s">
        <v>43</v>
      </c>
      <c r="E497" s="47" t="s">
        <v>55</v>
      </c>
      <c r="F497" s="48">
        <v>44295</v>
      </c>
      <c r="G497" s="48">
        <v>44298</v>
      </c>
      <c r="H497" s="50">
        <v>1</v>
      </c>
    </row>
    <row r="498" spans="2:8" x14ac:dyDescent="0.25">
      <c r="B498" s="47"/>
      <c r="C498" s="47" t="s">
        <v>19</v>
      </c>
      <c r="D498" s="47" t="s">
        <v>43</v>
      </c>
      <c r="E498" s="47" t="s">
        <v>55</v>
      </c>
      <c r="F498" s="48">
        <v>44295</v>
      </c>
      <c r="G498" s="48">
        <v>44301</v>
      </c>
      <c r="H498" s="50">
        <v>1</v>
      </c>
    </row>
    <row r="499" spans="2:8" x14ac:dyDescent="0.25">
      <c r="B499" s="47"/>
      <c r="C499" s="47" t="s">
        <v>20</v>
      </c>
      <c r="D499" s="47" t="s">
        <v>43</v>
      </c>
      <c r="E499" s="47" t="s">
        <v>55</v>
      </c>
      <c r="F499" s="48">
        <v>44296</v>
      </c>
      <c r="G499" s="48">
        <v>44303</v>
      </c>
      <c r="H499" s="50">
        <v>2</v>
      </c>
    </row>
    <row r="500" spans="2:8" x14ac:dyDescent="0.25">
      <c r="B500" s="47"/>
      <c r="C500" s="47" t="s">
        <v>21</v>
      </c>
      <c r="D500" s="47" t="s">
        <v>43</v>
      </c>
      <c r="E500" s="47" t="s">
        <v>55</v>
      </c>
      <c r="F500" s="48">
        <v>44296</v>
      </c>
      <c r="G500" s="48">
        <v>44299</v>
      </c>
      <c r="H500" s="50">
        <v>0</v>
      </c>
    </row>
    <row r="501" spans="2:8" x14ac:dyDescent="0.25">
      <c r="B501" s="47"/>
      <c r="C501" s="47" t="s">
        <v>22</v>
      </c>
      <c r="D501" s="47" t="s">
        <v>43</v>
      </c>
      <c r="E501" s="47" t="s">
        <v>55</v>
      </c>
      <c r="F501" s="48">
        <v>44296</v>
      </c>
      <c r="G501" s="48">
        <v>44302</v>
      </c>
      <c r="H501" s="50">
        <v>1</v>
      </c>
    </row>
    <row r="502" spans="2:8" x14ac:dyDescent="0.25">
      <c r="B502" s="47"/>
      <c r="C502" s="47" t="s">
        <v>23</v>
      </c>
      <c r="D502" s="47" t="s">
        <v>43</v>
      </c>
      <c r="E502" s="47" t="s">
        <v>55</v>
      </c>
      <c r="F502" s="48">
        <v>44296</v>
      </c>
      <c r="G502" s="48">
        <v>44300</v>
      </c>
      <c r="H502" s="50">
        <v>2</v>
      </c>
    </row>
    <row r="503" spans="2:8" x14ac:dyDescent="0.25">
      <c r="B503" s="47"/>
      <c r="C503" s="47" t="s">
        <v>24</v>
      </c>
      <c r="D503" s="47" t="s">
        <v>43</v>
      </c>
      <c r="E503" s="47" t="s">
        <v>55</v>
      </c>
      <c r="F503" s="48">
        <v>44296</v>
      </c>
      <c r="G503" s="48">
        <v>44301</v>
      </c>
      <c r="H503" s="50">
        <v>0</v>
      </c>
    </row>
    <row r="504" spans="2:8" x14ac:dyDescent="0.25">
      <c r="B504" s="47"/>
      <c r="C504" s="47" t="s">
        <v>25</v>
      </c>
      <c r="D504" s="47" t="s">
        <v>43</v>
      </c>
      <c r="E504" s="47" t="s">
        <v>55</v>
      </c>
      <c r="F504" s="48">
        <v>44297</v>
      </c>
      <c r="G504" s="48">
        <v>44301</v>
      </c>
      <c r="H504" s="50">
        <v>0</v>
      </c>
    </row>
    <row r="505" spans="2:8" x14ac:dyDescent="0.25">
      <c r="B505" s="47"/>
      <c r="C505" s="47" t="s">
        <v>26</v>
      </c>
      <c r="D505" s="47" t="s">
        <v>43</v>
      </c>
      <c r="E505" s="47" t="s">
        <v>55</v>
      </c>
      <c r="F505" s="48">
        <v>44297</v>
      </c>
      <c r="G505" s="48">
        <v>44301</v>
      </c>
      <c r="H505" s="50">
        <v>2</v>
      </c>
    </row>
    <row r="506" spans="2:8" x14ac:dyDescent="0.25">
      <c r="B506" s="47"/>
      <c r="C506" s="47" t="s">
        <v>27</v>
      </c>
      <c r="D506" s="47" t="s">
        <v>43</v>
      </c>
      <c r="E506" s="47" t="s">
        <v>55</v>
      </c>
      <c r="F506" s="48">
        <v>44297</v>
      </c>
      <c r="G506" s="48">
        <v>44304</v>
      </c>
      <c r="H506" s="50">
        <v>0</v>
      </c>
    </row>
    <row r="507" spans="2:8" x14ac:dyDescent="0.25">
      <c r="B507" s="47"/>
      <c r="C507" s="47" t="s">
        <v>28</v>
      </c>
      <c r="D507" s="47" t="s">
        <v>43</v>
      </c>
      <c r="E507" s="47" t="s">
        <v>55</v>
      </c>
      <c r="F507" s="48">
        <v>44297</v>
      </c>
      <c r="G507" s="48">
        <v>44304</v>
      </c>
      <c r="H507" s="50">
        <v>2</v>
      </c>
    </row>
    <row r="508" spans="2:8" x14ac:dyDescent="0.25">
      <c r="B508" s="47"/>
      <c r="C508" s="47" t="s">
        <v>29</v>
      </c>
      <c r="D508" s="47" t="s">
        <v>43</v>
      </c>
      <c r="E508" s="47" t="s">
        <v>55</v>
      </c>
      <c r="F508" s="48">
        <v>44297</v>
      </c>
      <c r="G508" s="48">
        <v>44301</v>
      </c>
      <c r="H508" s="50">
        <v>2</v>
      </c>
    </row>
    <row r="509" spans="2:8" x14ac:dyDescent="0.25">
      <c r="B509" s="47"/>
      <c r="C509" s="47" t="s">
        <v>9</v>
      </c>
      <c r="D509" s="47" t="s">
        <v>43</v>
      </c>
      <c r="E509" s="47" t="s">
        <v>55</v>
      </c>
      <c r="F509" s="48">
        <v>44298</v>
      </c>
      <c r="G509" s="48">
        <v>44303</v>
      </c>
      <c r="H509" s="50">
        <v>0</v>
      </c>
    </row>
    <row r="510" spans="2:8" x14ac:dyDescent="0.25">
      <c r="B510" s="47"/>
      <c r="C510" s="47" t="s">
        <v>10</v>
      </c>
      <c r="D510" s="47" t="s">
        <v>43</v>
      </c>
      <c r="E510" s="47" t="s">
        <v>55</v>
      </c>
      <c r="F510" s="48">
        <v>44298</v>
      </c>
      <c r="G510" s="48">
        <v>44302</v>
      </c>
      <c r="H510" s="50">
        <v>0</v>
      </c>
    </row>
    <row r="511" spans="2:8" x14ac:dyDescent="0.25">
      <c r="B511" s="47"/>
      <c r="C511" s="47" t="s">
        <v>11</v>
      </c>
      <c r="D511" s="47" t="s">
        <v>43</v>
      </c>
      <c r="E511" s="47" t="s">
        <v>55</v>
      </c>
      <c r="F511" s="48">
        <v>44298</v>
      </c>
      <c r="G511" s="48">
        <v>44303</v>
      </c>
      <c r="H511" s="50">
        <v>0</v>
      </c>
    </row>
    <row r="512" spans="2:8" x14ac:dyDescent="0.25">
      <c r="B512" s="47"/>
      <c r="C512" s="47" t="s">
        <v>12</v>
      </c>
      <c r="D512" s="47" t="s">
        <v>43</v>
      </c>
      <c r="E512" s="47" t="s">
        <v>55</v>
      </c>
      <c r="F512" s="48">
        <v>44298</v>
      </c>
      <c r="G512" s="48">
        <v>44301</v>
      </c>
      <c r="H512" s="50">
        <v>1</v>
      </c>
    </row>
    <row r="513" spans="2:8" x14ac:dyDescent="0.25">
      <c r="B513" s="47"/>
      <c r="C513" s="47" t="s">
        <v>13</v>
      </c>
      <c r="D513" s="47" t="s">
        <v>43</v>
      </c>
      <c r="E513" s="47" t="s">
        <v>55</v>
      </c>
      <c r="F513" s="48">
        <v>44298</v>
      </c>
      <c r="G513" s="48">
        <v>44305</v>
      </c>
      <c r="H513" s="50">
        <v>1</v>
      </c>
    </row>
    <row r="514" spans="2:8" x14ac:dyDescent="0.25">
      <c r="B514" s="47"/>
      <c r="C514" s="47" t="s">
        <v>14</v>
      </c>
      <c r="D514" s="47" t="s">
        <v>43</v>
      </c>
      <c r="E514" s="47" t="s">
        <v>55</v>
      </c>
      <c r="F514" s="48">
        <v>44299</v>
      </c>
      <c r="G514" s="48">
        <v>44305</v>
      </c>
      <c r="H514" s="50">
        <v>2</v>
      </c>
    </row>
    <row r="515" spans="2:8" x14ac:dyDescent="0.25">
      <c r="B515" s="47"/>
      <c r="C515" s="47" t="s">
        <v>31</v>
      </c>
      <c r="D515" s="47" t="s">
        <v>43</v>
      </c>
      <c r="E515" s="47" t="s">
        <v>55</v>
      </c>
      <c r="F515" s="48">
        <v>44299</v>
      </c>
      <c r="G515" s="48">
        <v>44306</v>
      </c>
      <c r="H515" s="50">
        <v>2</v>
      </c>
    </row>
    <row r="516" spans="2:8" x14ac:dyDescent="0.25">
      <c r="B516" s="47"/>
      <c r="C516" s="47" t="s">
        <v>7</v>
      </c>
      <c r="D516" s="47" t="s">
        <v>43</v>
      </c>
      <c r="E516" s="47" t="s">
        <v>55</v>
      </c>
      <c r="F516" s="48">
        <v>44299</v>
      </c>
      <c r="G516" s="48">
        <v>44305</v>
      </c>
      <c r="H516" s="50">
        <v>2</v>
      </c>
    </row>
    <row r="517" spans="2:8" x14ac:dyDescent="0.25">
      <c r="B517" s="47"/>
      <c r="C517" s="47" t="s">
        <v>8</v>
      </c>
      <c r="D517" s="47" t="s">
        <v>43</v>
      </c>
      <c r="E517" s="47" t="s">
        <v>55</v>
      </c>
      <c r="F517" s="48">
        <v>44299</v>
      </c>
      <c r="G517" s="48">
        <v>44306</v>
      </c>
      <c r="H517" s="50">
        <v>2</v>
      </c>
    </row>
    <row r="518" spans="2:8" x14ac:dyDescent="0.25">
      <c r="B518" s="47"/>
      <c r="C518" s="47" t="s">
        <v>9</v>
      </c>
      <c r="D518" s="47" t="s">
        <v>43</v>
      </c>
      <c r="E518" s="47" t="s">
        <v>55</v>
      </c>
      <c r="F518" s="48">
        <v>44299</v>
      </c>
      <c r="G518" s="48">
        <v>44302</v>
      </c>
      <c r="H518" s="50">
        <v>2</v>
      </c>
    </row>
    <row r="519" spans="2:8" x14ac:dyDescent="0.25">
      <c r="B519" s="47"/>
      <c r="C519" s="47" t="s">
        <v>10</v>
      </c>
      <c r="D519" s="47" t="s">
        <v>43</v>
      </c>
      <c r="E519" s="47" t="s">
        <v>55</v>
      </c>
      <c r="F519" s="48">
        <v>44300</v>
      </c>
      <c r="G519" s="48">
        <v>44304</v>
      </c>
      <c r="H519" s="50">
        <v>1</v>
      </c>
    </row>
    <row r="520" spans="2:8" x14ac:dyDescent="0.25">
      <c r="B520" s="47"/>
      <c r="C520" s="47" t="s">
        <v>11</v>
      </c>
      <c r="D520" s="47" t="s">
        <v>43</v>
      </c>
      <c r="E520" s="47" t="s">
        <v>55</v>
      </c>
      <c r="F520" s="48">
        <v>44300</v>
      </c>
      <c r="G520" s="48">
        <v>44306</v>
      </c>
      <c r="H520" s="50">
        <v>2</v>
      </c>
    </row>
    <row r="521" spans="2:8" x14ac:dyDescent="0.25">
      <c r="B521" s="47"/>
      <c r="C521" s="47" t="s">
        <v>12</v>
      </c>
      <c r="D521" s="47" t="s">
        <v>43</v>
      </c>
      <c r="E521" s="47" t="s">
        <v>55</v>
      </c>
      <c r="F521" s="48">
        <v>44300</v>
      </c>
      <c r="G521" s="48">
        <v>44303</v>
      </c>
      <c r="H521" s="50">
        <v>2</v>
      </c>
    </row>
    <row r="522" spans="2:8" x14ac:dyDescent="0.25">
      <c r="B522" s="47"/>
      <c r="C522" s="47" t="s">
        <v>13</v>
      </c>
      <c r="D522" s="47" t="s">
        <v>43</v>
      </c>
      <c r="E522" s="47" t="s">
        <v>55</v>
      </c>
      <c r="F522" s="48">
        <v>44300</v>
      </c>
      <c r="G522" s="48">
        <v>44307</v>
      </c>
      <c r="H522" s="50">
        <v>1</v>
      </c>
    </row>
    <row r="523" spans="2:8" x14ac:dyDescent="0.25">
      <c r="B523" s="47"/>
      <c r="C523" s="47" t="s">
        <v>14</v>
      </c>
      <c r="D523" s="47" t="s">
        <v>43</v>
      </c>
      <c r="E523" s="47" t="s">
        <v>55</v>
      </c>
      <c r="F523" s="48">
        <v>44300</v>
      </c>
      <c r="G523" s="48">
        <v>44304</v>
      </c>
      <c r="H523" s="50">
        <v>1</v>
      </c>
    </row>
    <row r="524" spans="2:8" x14ac:dyDescent="0.25">
      <c r="B524" s="47"/>
      <c r="C524" s="47" t="s">
        <v>15</v>
      </c>
      <c r="D524" s="47" t="s">
        <v>43</v>
      </c>
      <c r="E524" s="47" t="s">
        <v>55</v>
      </c>
      <c r="F524" s="48">
        <v>44301</v>
      </c>
      <c r="G524" s="48">
        <v>44306</v>
      </c>
      <c r="H524" s="50">
        <v>1</v>
      </c>
    </row>
    <row r="525" spans="2:8" x14ac:dyDescent="0.25">
      <c r="B525" s="47"/>
      <c r="C525" s="47" t="s">
        <v>16</v>
      </c>
      <c r="D525" s="47" t="s">
        <v>43</v>
      </c>
      <c r="E525" s="47" t="s">
        <v>55</v>
      </c>
      <c r="F525" s="48">
        <v>44301</v>
      </c>
      <c r="G525" s="48">
        <v>44307</v>
      </c>
      <c r="H525" s="50">
        <v>2</v>
      </c>
    </row>
    <row r="526" spans="2:8" x14ac:dyDescent="0.25">
      <c r="B526" s="47"/>
      <c r="C526" s="47" t="s">
        <v>17</v>
      </c>
      <c r="D526" s="47" t="s">
        <v>43</v>
      </c>
      <c r="E526" s="47" t="s">
        <v>55</v>
      </c>
      <c r="F526" s="48">
        <v>44301</v>
      </c>
      <c r="G526" s="48">
        <v>44304</v>
      </c>
      <c r="H526" s="50">
        <v>2</v>
      </c>
    </row>
    <row r="527" spans="2:8" x14ac:dyDescent="0.25">
      <c r="B527" s="47"/>
      <c r="C527" s="47" t="s">
        <v>18</v>
      </c>
      <c r="D527" s="47" t="s">
        <v>43</v>
      </c>
      <c r="E527" s="47" t="s">
        <v>55</v>
      </c>
      <c r="F527" s="48">
        <v>44301</v>
      </c>
      <c r="G527" s="48">
        <v>44308</v>
      </c>
      <c r="H527" s="50">
        <v>0</v>
      </c>
    </row>
    <row r="528" spans="2:8" x14ac:dyDescent="0.25">
      <c r="B528" s="47"/>
      <c r="C528" s="47" t="s">
        <v>19</v>
      </c>
      <c r="D528" s="47" t="s">
        <v>43</v>
      </c>
      <c r="E528" s="47" t="s">
        <v>55</v>
      </c>
      <c r="F528" s="48">
        <v>44301</v>
      </c>
      <c r="G528" s="48">
        <v>44305</v>
      </c>
      <c r="H528" s="50">
        <v>2</v>
      </c>
    </row>
    <row r="529" spans="2:8" x14ac:dyDescent="0.25">
      <c r="B529" s="47"/>
      <c r="C529" s="47" t="s">
        <v>20</v>
      </c>
      <c r="D529" s="47" t="s">
        <v>43</v>
      </c>
      <c r="E529" s="47" t="s">
        <v>55</v>
      </c>
      <c r="F529" s="48">
        <v>44302</v>
      </c>
      <c r="G529" s="48">
        <v>44307</v>
      </c>
      <c r="H529" s="50">
        <v>1</v>
      </c>
    </row>
    <row r="530" spans="2:8" x14ac:dyDescent="0.25">
      <c r="B530" s="47"/>
      <c r="C530" s="47" t="s">
        <v>21</v>
      </c>
      <c r="D530" s="47" t="s">
        <v>43</v>
      </c>
      <c r="E530" s="47" t="s">
        <v>55</v>
      </c>
      <c r="F530" s="48">
        <v>44302</v>
      </c>
      <c r="G530" s="48">
        <v>44308</v>
      </c>
      <c r="H530" s="50">
        <v>0</v>
      </c>
    </row>
    <row r="531" spans="2:8" x14ac:dyDescent="0.25">
      <c r="B531" s="47"/>
      <c r="C531" s="47" t="s">
        <v>22</v>
      </c>
      <c r="D531" s="47" t="s">
        <v>43</v>
      </c>
      <c r="E531" s="47" t="s">
        <v>55</v>
      </c>
      <c r="F531" s="48">
        <v>44302</v>
      </c>
      <c r="G531" s="48">
        <v>44307</v>
      </c>
      <c r="H531" s="50">
        <v>0</v>
      </c>
    </row>
    <row r="532" spans="2:8" x14ac:dyDescent="0.25">
      <c r="B532" s="47"/>
      <c r="C532" s="47" t="s">
        <v>23</v>
      </c>
      <c r="D532" s="47" t="s">
        <v>43</v>
      </c>
      <c r="E532" s="47" t="s">
        <v>55</v>
      </c>
      <c r="F532" s="48">
        <v>44302</v>
      </c>
      <c r="G532" s="48">
        <v>44306</v>
      </c>
      <c r="H532" s="50">
        <v>1</v>
      </c>
    </row>
    <row r="533" spans="2:8" x14ac:dyDescent="0.25">
      <c r="B533" s="47"/>
      <c r="C533" s="47" t="s">
        <v>24</v>
      </c>
      <c r="D533" s="47" t="s">
        <v>43</v>
      </c>
      <c r="E533" s="47" t="s">
        <v>55</v>
      </c>
      <c r="F533" s="48">
        <v>44302</v>
      </c>
      <c r="G533" s="48">
        <v>44309</v>
      </c>
      <c r="H533" s="50">
        <v>0</v>
      </c>
    </row>
    <row r="534" spans="2:8" x14ac:dyDescent="0.25">
      <c r="B534" s="47"/>
      <c r="C534" s="47" t="s">
        <v>25</v>
      </c>
      <c r="D534" s="47" t="s">
        <v>43</v>
      </c>
      <c r="E534" s="47" t="s">
        <v>55</v>
      </c>
      <c r="F534" s="48">
        <v>44303</v>
      </c>
      <c r="G534" s="48">
        <v>44308</v>
      </c>
      <c r="H534" s="50">
        <v>2</v>
      </c>
    </row>
    <row r="535" spans="2:8" x14ac:dyDescent="0.25">
      <c r="B535" s="47"/>
      <c r="C535" s="47" t="s">
        <v>26</v>
      </c>
      <c r="D535" s="47" t="s">
        <v>43</v>
      </c>
      <c r="E535" s="47" t="s">
        <v>55</v>
      </c>
      <c r="F535" s="48">
        <v>44303</v>
      </c>
      <c r="G535" s="48">
        <v>44309</v>
      </c>
      <c r="H535" s="50">
        <v>2</v>
      </c>
    </row>
    <row r="536" spans="2:8" x14ac:dyDescent="0.25">
      <c r="B536" s="47"/>
      <c r="C536" s="47" t="s">
        <v>27</v>
      </c>
      <c r="D536" s="47" t="s">
        <v>43</v>
      </c>
      <c r="E536" s="47" t="s">
        <v>55</v>
      </c>
      <c r="F536" s="48">
        <v>44303</v>
      </c>
      <c r="G536" s="48">
        <v>44310</v>
      </c>
      <c r="H536" s="50">
        <v>2</v>
      </c>
    </row>
    <row r="537" spans="2:8" x14ac:dyDescent="0.25">
      <c r="B537" s="47"/>
      <c r="C537" s="47" t="s">
        <v>28</v>
      </c>
      <c r="D537" s="47" t="s">
        <v>43</v>
      </c>
      <c r="E537" s="47" t="s">
        <v>55</v>
      </c>
      <c r="F537" s="48">
        <v>44303</v>
      </c>
      <c r="G537" s="48">
        <v>44310</v>
      </c>
      <c r="H537" s="50">
        <v>0</v>
      </c>
    </row>
    <row r="538" spans="2:8" x14ac:dyDescent="0.25">
      <c r="B538" s="47"/>
      <c r="C538" s="47" t="s">
        <v>29</v>
      </c>
      <c r="D538" s="47" t="s">
        <v>43</v>
      </c>
      <c r="E538" s="47" t="s">
        <v>55</v>
      </c>
      <c r="F538" s="48">
        <v>44303</v>
      </c>
      <c r="G538" s="48">
        <v>44306</v>
      </c>
      <c r="H538" s="50">
        <v>1</v>
      </c>
    </row>
    <row r="539" spans="2:8" x14ac:dyDescent="0.25">
      <c r="B539" s="47"/>
      <c r="C539" s="47" t="s">
        <v>9</v>
      </c>
      <c r="D539" s="47" t="s">
        <v>43</v>
      </c>
      <c r="E539" s="47" t="s">
        <v>55</v>
      </c>
      <c r="F539" s="48">
        <v>44304</v>
      </c>
      <c r="G539" s="48">
        <v>44308</v>
      </c>
      <c r="H539" s="50">
        <v>1</v>
      </c>
    </row>
    <row r="540" spans="2:8" x14ac:dyDescent="0.25">
      <c r="B540" s="47"/>
      <c r="C540" s="47" t="s">
        <v>10</v>
      </c>
      <c r="D540" s="47" t="s">
        <v>43</v>
      </c>
      <c r="E540" s="47" t="s">
        <v>55</v>
      </c>
      <c r="F540" s="48">
        <v>44304</v>
      </c>
      <c r="G540" s="48">
        <v>44310</v>
      </c>
      <c r="H540" s="50">
        <v>0</v>
      </c>
    </row>
    <row r="541" spans="2:8" x14ac:dyDescent="0.25">
      <c r="B541" s="47"/>
      <c r="C541" s="47" t="s">
        <v>11</v>
      </c>
      <c r="D541" s="47" t="s">
        <v>43</v>
      </c>
      <c r="E541" s="47" t="s">
        <v>55</v>
      </c>
      <c r="F541" s="48">
        <v>44304</v>
      </c>
      <c r="G541" s="48">
        <v>44310</v>
      </c>
      <c r="H541" s="50">
        <v>2</v>
      </c>
    </row>
    <row r="542" spans="2:8" x14ac:dyDescent="0.25">
      <c r="B542" s="47"/>
      <c r="C542" s="47" t="s">
        <v>12</v>
      </c>
      <c r="D542" s="47" t="s">
        <v>43</v>
      </c>
      <c r="E542" s="47" t="s">
        <v>55</v>
      </c>
      <c r="F542" s="48">
        <v>44304</v>
      </c>
      <c r="G542" s="48">
        <v>44311</v>
      </c>
      <c r="H542" s="50">
        <v>0</v>
      </c>
    </row>
    <row r="543" spans="2:8" x14ac:dyDescent="0.25">
      <c r="B543" s="47"/>
      <c r="C543" s="47" t="s">
        <v>13</v>
      </c>
      <c r="D543" s="47" t="s">
        <v>43</v>
      </c>
      <c r="E543" s="47" t="s">
        <v>55</v>
      </c>
      <c r="F543" s="48">
        <v>44304</v>
      </c>
      <c r="G543" s="48">
        <v>44308</v>
      </c>
      <c r="H543" s="50">
        <v>1</v>
      </c>
    </row>
    <row r="544" spans="2:8" x14ac:dyDescent="0.25">
      <c r="B544" s="47"/>
      <c r="C544" s="47" t="s">
        <v>14</v>
      </c>
      <c r="D544" s="47" t="s">
        <v>43</v>
      </c>
      <c r="E544" s="47" t="s">
        <v>55</v>
      </c>
      <c r="F544" s="48">
        <v>44305</v>
      </c>
      <c r="G544" s="48">
        <v>44310</v>
      </c>
      <c r="H544" s="50">
        <v>2</v>
      </c>
    </row>
    <row r="545" spans="2:8" x14ac:dyDescent="0.25">
      <c r="B545" s="47"/>
      <c r="C545" s="47" t="s">
        <v>31</v>
      </c>
      <c r="D545" s="47" t="s">
        <v>43</v>
      </c>
      <c r="E545" s="47" t="s">
        <v>55</v>
      </c>
      <c r="F545" s="48">
        <v>44305</v>
      </c>
      <c r="G545" s="48">
        <v>44310</v>
      </c>
      <c r="H545" s="50">
        <v>2</v>
      </c>
    </row>
  </sheetData>
  <phoneticPr fontId="20" type="noConversion"/>
  <pageMargins left="0.7" right="0.7" top="0.75" bottom="0.75" header="0.3" footer="0.3"/>
  <pageSetup paperSize="9" orientation="portrait" verticalDpi="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'Resource Summary'!$B$7:$B$31</xm:f>
          </x14:formula1>
          <xm:sqref>C6:C545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1:Q96"/>
  <sheetViews>
    <sheetView showGridLines="0" showRowColHeaders="0" zoomScaleNormal="100" workbookViewId="0"/>
  </sheetViews>
  <sheetFormatPr defaultRowHeight="15" x14ac:dyDescent="0.25"/>
  <cols>
    <col min="1" max="1" width="3.85546875" customWidth="1"/>
  </cols>
  <sheetData>
    <row r="1" spans="2:17" x14ac:dyDescent="0.25">
      <c r="B1" s="34"/>
      <c r="C1" s="34"/>
      <c r="D1" s="34"/>
      <c r="E1" s="34"/>
      <c r="F1" s="34"/>
      <c r="G1" s="34"/>
      <c r="H1" s="34"/>
      <c r="I1" s="34"/>
      <c r="J1" s="34"/>
      <c r="K1" s="34"/>
      <c r="L1" s="34"/>
      <c r="M1" s="34"/>
      <c r="N1" s="34"/>
      <c r="O1" s="34"/>
      <c r="P1" s="34"/>
      <c r="Q1" s="34"/>
    </row>
    <row r="2" spans="2:17" x14ac:dyDescent="0.25">
      <c r="B2" s="34"/>
      <c r="C2" s="34"/>
      <c r="D2" s="34"/>
      <c r="E2" s="34"/>
      <c r="F2" s="34"/>
      <c r="G2" s="34"/>
      <c r="H2" s="34"/>
      <c r="I2" s="34"/>
      <c r="J2" s="34"/>
      <c r="K2" s="34"/>
      <c r="L2" s="34"/>
      <c r="M2" s="34"/>
      <c r="N2" s="34"/>
      <c r="O2" s="34"/>
      <c r="P2" s="34"/>
      <c r="Q2" s="34"/>
    </row>
    <row r="3" spans="2:17" x14ac:dyDescent="0.25">
      <c r="B3" s="34"/>
      <c r="C3" s="34"/>
      <c r="D3" s="34"/>
      <c r="E3" s="34"/>
      <c r="F3" s="34"/>
      <c r="G3" s="34"/>
      <c r="H3" s="34"/>
      <c r="I3" s="34"/>
      <c r="J3" s="34"/>
      <c r="K3" s="34"/>
      <c r="L3" s="34"/>
      <c r="M3" s="34"/>
      <c r="N3" s="34"/>
      <c r="O3" s="34"/>
      <c r="P3" s="34"/>
      <c r="Q3" s="34"/>
    </row>
    <row r="4" spans="2:17" x14ac:dyDescent="0.25">
      <c r="B4" s="34"/>
      <c r="C4" s="34"/>
      <c r="D4" s="34"/>
      <c r="E4" s="34"/>
      <c r="F4" s="34"/>
      <c r="G4" s="34"/>
      <c r="H4" s="34"/>
      <c r="I4" s="34"/>
      <c r="J4" s="34"/>
      <c r="K4" s="34"/>
      <c r="L4" s="34"/>
      <c r="M4" s="34"/>
      <c r="N4" s="34"/>
      <c r="O4" s="34"/>
      <c r="P4" s="34"/>
      <c r="Q4" s="34"/>
    </row>
    <row r="5" spans="2:17" x14ac:dyDescent="0.25">
      <c r="B5" s="34"/>
      <c r="C5" s="34"/>
      <c r="D5" s="34"/>
      <c r="E5" s="34"/>
      <c r="F5" s="34"/>
      <c r="G5" s="34"/>
      <c r="H5" s="34"/>
      <c r="I5" s="34"/>
      <c r="J5" s="34"/>
      <c r="K5" s="34"/>
      <c r="L5" s="34"/>
      <c r="M5" s="34"/>
      <c r="N5" s="34"/>
      <c r="O5" s="34"/>
      <c r="P5" s="34"/>
      <c r="Q5" s="34"/>
    </row>
    <row r="6" spans="2:17" x14ac:dyDescent="0.25">
      <c r="B6" s="34"/>
      <c r="C6" s="34"/>
      <c r="D6" s="34"/>
      <c r="E6" s="34"/>
      <c r="F6" s="34"/>
      <c r="G6" s="34"/>
      <c r="H6" s="34"/>
      <c r="I6" s="34"/>
      <c r="J6" s="34"/>
      <c r="K6" s="34"/>
      <c r="L6" s="34"/>
      <c r="M6" s="34"/>
      <c r="N6" s="34"/>
      <c r="O6" s="34"/>
      <c r="P6" s="34"/>
      <c r="Q6" s="34"/>
    </row>
    <row r="93" spans="2:17" x14ac:dyDescent="0.25">
      <c r="B93" s="10"/>
      <c r="C93" s="10"/>
      <c r="D93" s="10"/>
      <c r="E93" s="10"/>
      <c r="F93" s="10"/>
      <c r="G93" s="10"/>
      <c r="H93" s="10"/>
      <c r="I93" s="10"/>
      <c r="J93" s="10"/>
      <c r="K93" s="10"/>
      <c r="L93" s="10"/>
      <c r="M93" s="10"/>
      <c r="N93" s="10"/>
      <c r="O93" s="10"/>
      <c r="P93" s="10"/>
      <c r="Q93" s="10"/>
    </row>
    <row r="94" spans="2:17" x14ac:dyDescent="0.25">
      <c r="B94" s="10"/>
      <c r="C94" s="10"/>
      <c r="D94" s="10"/>
      <c r="E94" s="10"/>
      <c r="F94" s="10"/>
      <c r="G94" s="10"/>
      <c r="H94" s="10"/>
      <c r="I94" s="10"/>
      <c r="J94" s="10"/>
      <c r="K94" s="10"/>
      <c r="L94" s="10"/>
      <c r="M94" s="10"/>
      <c r="N94" s="10"/>
      <c r="O94" s="10"/>
      <c r="P94" s="10"/>
      <c r="Q94" s="10"/>
    </row>
    <row r="95" spans="2:17" x14ac:dyDescent="0.25">
      <c r="B95" s="10"/>
      <c r="C95" s="10"/>
      <c r="D95" s="10"/>
      <c r="E95" s="10"/>
      <c r="F95" s="10"/>
      <c r="G95" s="10"/>
      <c r="H95" s="10"/>
      <c r="I95" s="10"/>
      <c r="J95" s="10"/>
      <c r="K95" s="10"/>
      <c r="L95" s="10"/>
      <c r="M95" s="10"/>
      <c r="N95" s="10"/>
      <c r="O95" s="10"/>
      <c r="P95" s="10"/>
      <c r="Q95" s="10"/>
    </row>
    <row r="96" spans="2:17" x14ac:dyDescent="0.25">
      <c r="B96" s="10"/>
      <c r="C96" s="10"/>
      <c r="D96" s="10"/>
      <c r="E96" s="10"/>
      <c r="F96" s="10"/>
      <c r="G96" s="10"/>
      <c r="H96" s="10"/>
      <c r="I96" s="10"/>
      <c r="J96" s="10"/>
      <c r="K96" s="10"/>
      <c r="L96" s="10"/>
      <c r="M96" s="10"/>
      <c r="N96" s="10"/>
      <c r="O96" s="10"/>
      <c r="P96" s="10"/>
      <c r="Q96" s="10"/>
    </row>
  </sheetData>
  <sheetProtection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Index</vt:lpstr>
      <vt:lpstr>Resource Summary</vt:lpstr>
      <vt:lpstr>Projects</vt:lpstr>
      <vt:lpstr>Data Sheet</vt:lpstr>
      <vt:lpstr>Advanced Project Plan Template</vt:lpstr>
      <vt:lpstr>rngProject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PNRao</dc:creator>
  <cp:lastModifiedBy>Bhaskara</cp:lastModifiedBy>
  <dcterms:created xsi:type="dcterms:W3CDTF">2017-07-21T07:15:22Z</dcterms:created>
  <dcterms:modified xsi:type="dcterms:W3CDTF">2021-05-26T10:37:01Z</dcterms:modified>
</cp:coreProperties>
</file>