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E:\MyDriveBang\AT\Free PM Templates\"/>
    </mc:Choice>
  </mc:AlternateContent>
  <xr:revisionPtr revIDLastSave="0" documentId="13_ncr:1_{D68EBDAB-8CF2-441F-BB19-843F873F1145}" xr6:coauthVersionLast="47" xr6:coauthVersionMax="47" xr10:uidLastSave="{00000000-0000-0000-0000-000000000000}"/>
  <bookViews>
    <workbookView xWindow="-110" yWindow="-110" windowWidth="38620" windowHeight="21100" activeTab="1" xr2:uid="{00000000-000D-0000-FFFF-FFFF00000000}"/>
  </bookViews>
  <sheets>
    <sheet name="Intro" sheetId="11" r:id="rId1"/>
    <sheet name="Resource Summary" sheetId="2" r:id="rId2"/>
    <sheet name="Projects" sheetId="9" r:id="rId3"/>
    <sheet name="Data Sheet" sheetId="1" r:id="rId4"/>
    <sheet name="Advanced Project Plan Template" sheetId="5" r:id="rId5"/>
    <sheet name="License" sheetId="10" r:id="rId6"/>
  </sheets>
  <definedNames>
    <definedName name="atProjects">Projects!$A$1</definedName>
    <definedName name="atSummary">'Resource Summary'!$A$1</definedName>
    <definedName name="atTasks">'Data Sheet'!$A$1</definedName>
    <definedName name="rngMonths">'Advanced Project Plan Template'!$AD$3:$AD$14</definedName>
    <definedName name="rngProject">'Resource Summary'!$C$2</definedName>
    <definedName name="rngProjects">'Advanced Project Plan Template'!$AB$2:$AB$12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2" i="2" l="1"/>
  <c r="D7" i="2" s="1"/>
  <c r="C2" i="2"/>
  <c r="AB4" i="5"/>
  <c r="AB5" i="5"/>
  <c r="AB6" i="5"/>
  <c r="AB7" i="5"/>
  <c r="AB8" i="5"/>
  <c r="AB9" i="5"/>
  <c r="AB10" i="5"/>
  <c r="AB11" i="5"/>
  <c r="AB12" i="5"/>
  <c r="AB3" i="5"/>
  <c r="B25" i="2"/>
  <c r="D8" i="9"/>
  <c r="D9" i="9"/>
  <c r="D10" i="9"/>
  <c r="D11" i="9"/>
  <c r="D12" i="9"/>
  <c r="D13" i="9"/>
  <c r="D14" i="9"/>
  <c r="D15" i="9"/>
  <c r="D16" i="9"/>
  <c r="D17" i="9"/>
  <c r="Q527" i="1"/>
  <c r="E8" i="9"/>
  <c r="E9" i="9"/>
  <c r="E10" i="9"/>
  <c r="E11" i="9"/>
  <c r="E12" i="9"/>
  <c r="E13" i="9"/>
  <c r="E14" i="9"/>
  <c r="E15" i="9"/>
  <c r="E16" i="9"/>
  <c r="E17" i="9"/>
  <c r="C8" i="9"/>
  <c r="C9" i="9"/>
  <c r="C10" i="9"/>
  <c r="C11" i="9"/>
  <c r="C12" i="9"/>
  <c r="C13" i="9"/>
  <c r="C14" i="9"/>
  <c r="C15" i="9"/>
  <c r="C16" i="9"/>
  <c r="C17" i="9"/>
  <c r="E7" i="2" l="1"/>
  <c r="F7" i="2" s="1"/>
  <c r="G7" i="2" s="1"/>
  <c r="H7" i="2" s="1"/>
  <c r="I7" i="2" s="1"/>
  <c r="J7" i="2" s="1"/>
  <c r="K7" i="2" s="1"/>
  <c r="L7" i="2" s="1"/>
  <c r="M7" i="2" s="1"/>
  <c r="N7" i="2" s="1"/>
  <c r="O7" i="2" s="1"/>
  <c r="P7" i="2" s="1"/>
  <c r="Q7" i="2" s="1"/>
  <c r="R7" i="2" s="1"/>
  <c r="S7" i="2" s="1"/>
  <c r="T7" i="2" s="1"/>
  <c r="U7" i="2" s="1"/>
  <c r="V7" i="2" s="1"/>
  <c r="W7" i="2" s="1"/>
  <c r="X7" i="2" s="1"/>
  <c r="Y7" i="2" s="1"/>
  <c r="Z7" i="2" s="1"/>
  <c r="AA7" i="2" s="1"/>
  <c r="AB7" i="2" s="1"/>
  <c r="AC7" i="2" s="1"/>
  <c r="AD7" i="2" s="1"/>
  <c r="AE7" i="2" s="1"/>
  <c r="C7" i="2"/>
  <c r="F9" i="9"/>
  <c r="F8" i="9"/>
  <c r="F17" i="9"/>
  <c r="F16" i="9"/>
  <c r="F15" i="9"/>
  <c r="F14" i="9"/>
  <c r="F13" i="9"/>
  <c r="F12" i="9"/>
  <c r="F11" i="9"/>
  <c r="F10" i="9"/>
  <c r="D24" i="2"/>
  <c r="D9" i="2" l="1"/>
  <c r="D16" i="2"/>
  <c r="D11" i="2"/>
  <c r="D8" i="2"/>
  <c r="D14" i="2"/>
  <c r="D13" i="2"/>
  <c r="D15" i="2"/>
  <c r="D10" i="2"/>
  <c r="D17" i="2"/>
  <c r="D12" i="2"/>
  <c r="E24" i="2"/>
  <c r="B28" i="2" l="1"/>
  <c r="C24" i="2"/>
  <c r="D25" i="2"/>
  <c r="E14" i="2"/>
  <c r="E8" i="2"/>
  <c r="E9" i="2"/>
  <c r="E16" i="2"/>
  <c r="E11" i="2"/>
  <c r="E13" i="2"/>
  <c r="E15" i="2"/>
  <c r="E10" i="2"/>
  <c r="E17" i="2"/>
  <c r="E12" i="2"/>
  <c r="F24" i="2"/>
  <c r="E25" i="2" l="1"/>
  <c r="F14" i="2"/>
  <c r="F8" i="2"/>
  <c r="F9" i="2"/>
  <c r="F16" i="2"/>
  <c r="F11" i="2"/>
  <c r="F13" i="2"/>
  <c r="F15" i="2"/>
  <c r="F10" i="2"/>
  <c r="F17" i="2"/>
  <c r="F12" i="2"/>
  <c r="G24" i="2"/>
  <c r="F25" i="2" l="1"/>
  <c r="G12" i="2"/>
  <c r="G14" i="2"/>
  <c r="G8" i="2"/>
  <c r="G9" i="2"/>
  <c r="G16" i="2"/>
  <c r="G11" i="2"/>
  <c r="G13" i="2"/>
  <c r="G15" i="2"/>
  <c r="G10" i="2"/>
  <c r="G17" i="2"/>
  <c r="H24" i="2"/>
  <c r="G25" i="2" l="1"/>
  <c r="H17" i="2"/>
  <c r="H12" i="2"/>
  <c r="H14" i="2"/>
  <c r="H8" i="2"/>
  <c r="H9" i="2"/>
  <c r="H16" i="2"/>
  <c r="H11" i="2"/>
  <c r="H13" i="2"/>
  <c r="H15" i="2"/>
  <c r="H10" i="2"/>
  <c r="I24" i="2"/>
  <c r="H25" i="2" l="1"/>
  <c r="I10" i="2"/>
  <c r="I17" i="2"/>
  <c r="I12" i="2"/>
  <c r="I14" i="2"/>
  <c r="I8" i="2"/>
  <c r="I15" i="2"/>
  <c r="I9" i="2"/>
  <c r="I16" i="2"/>
  <c r="I11" i="2"/>
  <c r="I13" i="2"/>
  <c r="J24" i="2"/>
  <c r="I25" i="2" l="1"/>
  <c r="J15" i="2"/>
  <c r="J10" i="2"/>
  <c r="J17" i="2"/>
  <c r="J12" i="2"/>
  <c r="J14" i="2"/>
  <c r="J8" i="2"/>
  <c r="J9" i="2"/>
  <c r="J16" i="2"/>
  <c r="J11" i="2"/>
  <c r="J13" i="2"/>
  <c r="L24" i="2" l="1"/>
  <c r="K24" i="2"/>
  <c r="J25" i="2"/>
  <c r="K15" i="2"/>
  <c r="K10" i="2"/>
  <c r="K8" i="2"/>
  <c r="K17" i="2"/>
  <c r="K12" i="2"/>
  <c r="K14" i="2"/>
  <c r="K9" i="2"/>
  <c r="K16" i="2"/>
  <c r="K11" i="2"/>
  <c r="K13" i="2"/>
  <c r="L16" i="2" l="1"/>
  <c r="L13" i="2"/>
  <c r="L11" i="2"/>
  <c r="L9" i="2"/>
  <c r="L14" i="2"/>
  <c r="L8" i="2"/>
  <c r="L12" i="2"/>
  <c r="L17" i="2"/>
  <c r="L10" i="2"/>
  <c r="L15" i="2"/>
  <c r="K25" i="2"/>
  <c r="M15" i="2" l="1"/>
  <c r="M10" i="2"/>
  <c r="M12" i="2"/>
  <c r="M14" i="2"/>
  <c r="M8" i="2"/>
  <c r="M9" i="2"/>
  <c r="M16" i="2"/>
  <c r="M11" i="2"/>
  <c r="M24" i="2"/>
  <c r="M13" i="2"/>
  <c r="M17" i="2"/>
  <c r="L25" i="2"/>
  <c r="N24" i="2" l="1"/>
  <c r="N11" i="2"/>
  <c r="N13" i="2"/>
  <c r="N15" i="2"/>
  <c r="N10" i="2"/>
  <c r="N17" i="2"/>
  <c r="N12" i="2"/>
  <c r="N14" i="2"/>
  <c r="N8" i="2"/>
  <c r="N9" i="2"/>
  <c r="N16" i="2"/>
  <c r="M25" i="2"/>
  <c r="O10" i="2" l="1"/>
  <c r="O16" i="2"/>
  <c r="O11" i="2"/>
  <c r="N25" i="2"/>
  <c r="O24" i="2"/>
  <c r="O13" i="2"/>
  <c r="O15" i="2"/>
  <c r="O17" i="2"/>
  <c r="O12" i="2"/>
  <c r="O14" i="2"/>
  <c r="O9" i="2"/>
  <c r="P12" i="2"/>
  <c r="O8" i="2"/>
  <c r="O25" i="2" l="1"/>
  <c r="P24" i="2"/>
  <c r="P9" i="2"/>
  <c r="P16" i="2"/>
  <c r="P11" i="2"/>
  <c r="P14" i="2"/>
  <c r="P15" i="2"/>
  <c r="P10" i="2"/>
  <c r="P8" i="2"/>
  <c r="P17" i="2"/>
  <c r="P13" i="2"/>
  <c r="Q14" i="2" l="1"/>
  <c r="Q8" i="2"/>
  <c r="Q9" i="2"/>
  <c r="Q16" i="2"/>
  <c r="Q11" i="2"/>
  <c r="P25" i="2"/>
  <c r="Q24" i="2"/>
  <c r="Q13" i="2"/>
  <c r="Q15" i="2"/>
  <c r="Q10" i="2"/>
  <c r="Q17" i="2"/>
  <c r="Q12" i="2"/>
  <c r="R14" i="2"/>
  <c r="R8" i="2" l="1"/>
  <c r="R9" i="2"/>
  <c r="R16" i="2"/>
  <c r="R11" i="2"/>
  <c r="R13" i="2"/>
  <c r="R24" i="2"/>
  <c r="R15" i="2"/>
  <c r="R10" i="2"/>
  <c r="R17" i="2"/>
  <c r="R12" i="2"/>
  <c r="Q25" i="2"/>
  <c r="R25" i="2" l="1"/>
  <c r="S24" i="2"/>
  <c r="S12" i="2"/>
  <c r="S14" i="2"/>
  <c r="S8" i="2"/>
  <c r="S9" i="2"/>
  <c r="S16" i="2"/>
  <c r="S11" i="2"/>
  <c r="S13" i="2"/>
  <c r="S15" i="2"/>
  <c r="S10" i="2"/>
  <c r="S17" i="2"/>
  <c r="T17" i="2"/>
  <c r="S25" i="2" l="1"/>
  <c r="T24" i="2"/>
  <c r="T12" i="2"/>
  <c r="T14" i="2"/>
  <c r="T8" i="2"/>
  <c r="T9" i="2"/>
  <c r="T16" i="2"/>
  <c r="T11" i="2"/>
  <c r="T13" i="2"/>
  <c r="T15" i="2"/>
  <c r="T10" i="2"/>
  <c r="T25" i="2" l="1"/>
  <c r="U10" i="2"/>
  <c r="U17" i="2"/>
  <c r="U12" i="2"/>
  <c r="U24" i="2"/>
  <c r="U14" i="2"/>
  <c r="U8" i="2"/>
  <c r="U9" i="2"/>
  <c r="U15" i="2"/>
  <c r="U16" i="2"/>
  <c r="U11" i="2"/>
  <c r="U13" i="2"/>
  <c r="V15" i="2" l="1"/>
  <c r="V10" i="2"/>
  <c r="V17" i="2"/>
  <c r="V12" i="2"/>
  <c r="V24" i="2"/>
  <c r="V14" i="2"/>
  <c r="V8" i="2"/>
  <c r="V9" i="2"/>
  <c r="V16" i="2"/>
  <c r="V11" i="2"/>
  <c r="V13" i="2"/>
  <c r="U25" i="2"/>
  <c r="V25" i="2" l="1"/>
  <c r="W24" i="2"/>
  <c r="W15" i="2"/>
  <c r="W10" i="2"/>
  <c r="W17" i="2"/>
  <c r="W12" i="2"/>
  <c r="W8" i="2"/>
  <c r="W14" i="2"/>
  <c r="W9" i="2"/>
  <c r="W16" i="2"/>
  <c r="W11" i="2"/>
  <c r="W13" i="2"/>
  <c r="X13" i="2"/>
  <c r="W25" i="2" l="1"/>
  <c r="X24" i="2"/>
  <c r="X15" i="2"/>
  <c r="X10" i="2"/>
  <c r="X17" i="2"/>
  <c r="X12" i="2"/>
  <c r="X14" i="2"/>
  <c r="X9" i="2"/>
  <c r="X16" i="2"/>
  <c r="X11" i="2"/>
  <c r="X8" i="2"/>
  <c r="Y15" i="2" l="1"/>
  <c r="Y13" i="2"/>
  <c r="X25" i="2"/>
  <c r="Y24" i="2"/>
  <c r="Y10" i="2"/>
  <c r="Y17" i="2"/>
  <c r="Y12" i="2"/>
  <c r="Y14" i="2"/>
  <c r="Y8" i="2"/>
  <c r="Y9" i="2"/>
  <c r="Y16" i="2"/>
  <c r="Y11" i="2"/>
  <c r="Z13" i="2" l="1"/>
  <c r="Z11" i="2"/>
  <c r="Z15" i="2"/>
  <c r="Z12" i="2"/>
  <c r="Z10" i="2"/>
  <c r="Z17" i="2"/>
  <c r="Z14" i="2"/>
  <c r="Y25" i="2"/>
  <c r="Z24" i="2"/>
  <c r="Z8" i="2"/>
  <c r="Z9" i="2"/>
  <c r="Z16" i="2"/>
  <c r="Z25" i="2" l="1"/>
  <c r="AA24" i="2"/>
  <c r="AA16" i="2"/>
  <c r="AA11" i="2"/>
  <c r="AA13" i="2"/>
  <c r="AA15" i="2"/>
  <c r="AA10" i="2"/>
  <c r="AA17" i="2"/>
  <c r="AA12" i="2"/>
  <c r="AA14" i="2"/>
  <c r="AA8" i="2"/>
  <c r="AA9" i="2"/>
  <c r="AA25" i="2" l="1"/>
  <c r="AB24" i="2"/>
  <c r="AB9" i="2"/>
  <c r="AB8" i="2"/>
  <c r="AB16" i="2"/>
  <c r="AB11" i="2"/>
  <c r="AB13" i="2"/>
  <c r="AB15" i="2"/>
  <c r="AB14" i="2"/>
  <c r="AB10" i="2"/>
  <c r="AB17" i="2"/>
  <c r="AB12" i="2"/>
  <c r="AC14" i="2" l="1"/>
  <c r="AC8" i="2"/>
  <c r="AB25" i="2"/>
  <c r="AC24" i="2"/>
  <c r="AC9" i="2"/>
  <c r="AC16" i="2"/>
  <c r="AC11" i="2"/>
  <c r="AC13" i="2"/>
  <c r="AC15" i="2"/>
  <c r="AC10" i="2"/>
  <c r="AC17" i="2"/>
  <c r="AC12" i="2"/>
  <c r="AC25" i="2" l="1"/>
  <c r="AD24" i="2"/>
  <c r="AD8" i="2"/>
  <c r="AD14" i="2"/>
  <c r="AD9" i="2"/>
  <c r="AD16" i="2"/>
  <c r="AD11" i="2"/>
  <c r="AD13" i="2"/>
  <c r="AD15" i="2"/>
  <c r="AD10" i="2"/>
  <c r="AD17" i="2"/>
  <c r="AD12" i="2"/>
  <c r="AE24" i="2" l="1"/>
  <c r="AF7" i="2"/>
  <c r="AE12" i="2"/>
  <c r="AE14" i="2"/>
  <c r="AE8" i="2"/>
  <c r="AE9" i="2"/>
  <c r="AE16" i="2"/>
  <c r="AE11" i="2"/>
  <c r="AE13" i="2"/>
  <c r="AE17" i="2"/>
  <c r="AE15" i="2"/>
  <c r="AE10" i="2"/>
  <c r="AD25" i="2"/>
  <c r="AE25" i="2" l="1"/>
  <c r="AF24" i="2"/>
  <c r="AG7" i="2"/>
  <c r="AF17" i="2"/>
  <c r="AF12" i="2"/>
  <c r="AF14" i="2"/>
  <c r="AF8" i="2"/>
  <c r="AF9" i="2"/>
  <c r="AF16" i="2"/>
  <c r="AF11" i="2"/>
  <c r="AF13" i="2"/>
  <c r="AF15" i="2"/>
  <c r="AF10" i="2"/>
  <c r="AH7" i="2" l="1"/>
  <c r="AG10" i="2"/>
  <c r="AG17" i="2"/>
  <c r="AG12" i="2"/>
  <c r="AG14" i="2"/>
  <c r="AG8" i="2"/>
  <c r="AG9" i="2"/>
  <c r="AG16" i="2"/>
  <c r="AF25" i="2"/>
  <c r="AG24" i="2"/>
  <c r="AG11" i="2"/>
  <c r="AG13" i="2"/>
  <c r="AG15" i="2"/>
  <c r="AH10" i="2" l="1"/>
  <c r="C10" i="2" s="1"/>
  <c r="AH15" i="2"/>
  <c r="C15" i="2" s="1"/>
  <c r="AH24" i="2"/>
  <c r="AH17" i="2"/>
  <c r="C17" i="2" s="1"/>
  <c r="AH8" i="2"/>
  <c r="AH9" i="2"/>
  <c r="C9" i="2" s="1"/>
  <c r="AH13" i="2"/>
  <c r="C13" i="2" s="1"/>
  <c r="AH12" i="2"/>
  <c r="C12" i="2" s="1"/>
  <c r="AH14" i="2"/>
  <c r="C14" i="2" s="1"/>
  <c r="AH16" i="2"/>
  <c r="C16" i="2" s="1"/>
  <c r="AH11" i="2"/>
  <c r="C11" i="2" s="1"/>
  <c r="AG25" i="2"/>
  <c r="C8" i="2" l="1"/>
  <c r="AH25" i="2"/>
  <c r="Z28" i="2" s="1"/>
  <c r="P28" i="2" l="1"/>
  <c r="F28" i="2"/>
</calcChain>
</file>

<file path=xl/sharedStrings.xml><?xml version="1.0" encoding="utf-8"?>
<sst xmlns="http://schemas.openxmlformats.org/spreadsheetml/2006/main" count="3093" uniqueCount="90">
  <si>
    <t>Resource Name</t>
  </si>
  <si>
    <t>ID</t>
  </si>
  <si>
    <t>Project Name</t>
  </si>
  <si>
    <t>Start Date</t>
  </si>
  <si>
    <t>End Date</t>
  </si>
  <si>
    <t>Hours/Day</t>
  </si>
  <si>
    <t>Person 1</t>
  </si>
  <si>
    <t>Person 2</t>
  </si>
  <si>
    <t>Person 3</t>
  </si>
  <si>
    <t>Person 4</t>
  </si>
  <si>
    <t>Person 5</t>
  </si>
  <si>
    <t>Person 6</t>
  </si>
  <si>
    <t>Person 7</t>
  </si>
  <si>
    <t>Person 8</t>
  </si>
  <si>
    <t>Person 9</t>
  </si>
  <si>
    <t>Person 10</t>
  </si>
  <si>
    <t>Month</t>
  </si>
  <si>
    <t>Project 1</t>
  </si>
  <si>
    <t>Project 2</t>
  </si>
  <si>
    <t>Project 3</t>
  </si>
  <si>
    <t>Project 4</t>
  </si>
  <si>
    <t>Project 5</t>
  </si>
  <si>
    <t>Project 6</t>
  </si>
  <si>
    <t>Project 7</t>
  </si>
  <si>
    <t>Project 8</t>
  </si>
  <si>
    <t>Project 9</t>
  </si>
  <si>
    <t>Project 10</t>
  </si>
  <si>
    <t>Activity</t>
  </si>
  <si>
    <t>Activities</t>
  </si>
  <si>
    <t>Start</t>
  </si>
  <si>
    <t>End</t>
  </si>
  <si>
    <t>Duration</t>
  </si>
  <si>
    <t>Task/Activity Title</t>
  </si>
  <si>
    <t>Working Days</t>
  </si>
  <si>
    <t>Man-Hours</t>
  </si>
  <si>
    <t>Resource</t>
  </si>
  <si>
    <t>Analysistabs - Resource Plan Template</t>
  </si>
  <si>
    <t>Resource Planning Template helps you to plan a project resource and bandwidth. You can change the default data and formula to meet your needs.</t>
  </si>
  <si>
    <t>https://analysistabs.com/project/management/</t>
  </si>
  <si>
    <t>Link:</t>
  </si>
  <si>
    <t>The templates (.xlsx,.xlsm, .docx, .pptx) files should not be shared with others. Instead, you can share following web page link of this template.</t>
  </si>
  <si>
    <t>You must not remove our copyright notices and Licence sheets from the template</t>
  </si>
  <si>
    <t>You are not allowed to share our template via Emails, Shared drives, Common Folders, Websites, and Social media</t>
  </si>
  <si>
    <t>You are not allowed to share this template, or the screenshots/ images produced using this template with sample data provided in the template.</t>
  </si>
  <si>
    <t>Reproducing of this template is not permitted for reselling, rebranding, team usage, company usage, training and any other business purpose.</t>
  </si>
  <si>
    <t>You are NOT Allowed</t>
  </si>
  <si>
    <t>You can make copies for your own use</t>
  </si>
  <si>
    <t>You can share the template page link:(https://analysistabs.com/project/management/)</t>
  </si>
  <si>
    <t>Individual users are permitted to use this template for their personal use only</t>
  </si>
  <si>
    <t>You are Allowed</t>
  </si>
  <si>
    <r>
      <rPr>
        <b/>
        <sz val="11"/>
        <color theme="1"/>
        <rFont val="Calibri"/>
        <family val="2"/>
        <scheme val="minor"/>
      </rPr>
      <t>Single User License</t>
    </r>
    <r>
      <rPr>
        <sz val="11"/>
        <color theme="1"/>
        <rFont val="Calibri"/>
        <family val="2"/>
        <scheme val="minor"/>
      </rPr>
      <t xml:space="preserve">: Allows 1 (Personal Use Only). </t>
    </r>
  </si>
  <si>
    <r>
      <rPr>
        <b/>
        <sz val="12"/>
        <color theme="1"/>
        <rFont val="Calibri"/>
        <family val="2"/>
        <scheme val="minor"/>
      </rPr>
      <t>Licensed Product</t>
    </r>
    <r>
      <rPr>
        <sz val="12"/>
        <color theme="1"/>
        <rFont val="Calibri"/>
        <family val="2"/>
        <scheme val="minor"/>
      </rPr>
      <t xml:space="preserve">: Single User License to Analysistabs™ Project Plan Template </t>
    </r>
  </si>
  <si>
    <r>
      <t>This Template/Excel File and sample data is created by Analysistabs</t>
    </r>
    <r>
      <rPr>
        <sz val="12"/>
        <color theme="1"/>
        <rFont val="Calibri"/>
        <family val="2"/>
      </rPr>
      <t>™</t>
    </r>
  </si>
  <si>
    <t xml:space="preserve">Analysistabs™ License Agreement </t>
  </si>
  <si>
    <t>License Terms</t>
  </si>
  <si>
    <r>
      <rPr>
        <sz val="11"/>
        <color rgb="FF00A0C8"/>
        <rFont val="Webdings"/>
        <family val="1"/>
        <charset val="2"/>
      </rPr>
      <t>i</t>
    </r>
    <r>
      <rPr>
        <sz val="11"/>
        <color rgb="FF00A0C8"/>
        <rFont val="Calibri"/>
        <family val="2"/>
        <scheme val="minor"/>
      </rPr>
      <t xml:space="preserve"> Please do not delete this worksheet. Instead, you can hide the sheet.</t>
    </r>
  </si>
  <si>
    <t>Visit us for more Free Templates and Premium Templates</t>
  </si>
  <si>
    <t>Please 
Visit us</t>
  </si>
  <si>
    <r>
      <t>Please share your feedback or ask questions, Email:</t>
    </r>
    <r>
      <rPr>
        <sz val="12"/>
        <color rgb="FF00A0C8"/>
        <rFont val="Calibri"/>
        <family val="2"/>
        <scheme val="minor"/>
      </rPr>
      <t xml:space="preserve"> info@analysistabs.com</t>
    </r>
  </si>
  <si>
    <r>
      <t xml:space="preserve">Email </t>
    </r>
    <r>
      <rPr>
        <sz val="11"/>
        <color theme="9"/>
        <rFont val="Webdings"/>
        <family val="1"/>
        <charset val="2"/>
      </rPr>
      <t>4</t>
    </r>
  </si>
  <si>
    <r>
      <rPr>
        <sz val="12"/>
        <color theme="7"/>
        <rFont val="Calibri"/>
        <family val="2"/>
        <scheme val="minor"/>
      </rPr>
      <t xml:space="preserve">Analysistabs </t>
    </r>
    <r>
      <rPr>
        <sz val="12"/>
        <color theme="7"/>
        <rFont val="Calibri"/>
        <family val="2"/>
      </rPr>
      <t>™</t>
    </r>
    <r>
      <rPr>
        <sz val="12"/>
        <color theme="1"/>
        <rFont val="Calibri"/>
        <family val="2"/>
        <scheme val="minor"/>
      </rPr>
      <t xml:space="preserve"> is developing Free and Premium l Project Management Templates.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</si>
  <si>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r>
      <t xml:space="preserve">Share </t>
    </r>
    <r>
      <rPr>
        <sz val="11"/>
        <color theme="9"/>
        <rFont val="Webdings"/>
        <family val="1"/>
        <charset val="2"/>
      </rPr>
      <t>4</t>
    </r>
  </si>
  <si>
    <r>
      <t xml:space="preserve">Usage </t>
    </r>
    <r>
      <rPr>
        <sz val="11"/>
        <color theme="9"/>
        <rFont val="Webdings"/>
        <family val="1"/>
        <charset val="2"/>
      </rPr>
      <t>4</t>
    </r>
  </si>
  <si>
    <r>
      <t xml:space="preserve">Info </t>
    </r>
    <r>
      <rPr>
        <sz val="11"/>
        <color theme="9"/>
        <rFont val="Webdings"/>
        <family val="1"/>
        <charset val="2"/>
      </rPr>
      <t>4</t>
    </r>
  </si>
  <si>
    <t>Free Excel Template by analysistabs.com</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</si>
  <si>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</si>
  <si>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All Resource</t>
  </si>
  <si>
    <t>Tip: Please enter 'Project Titles' in this sheet, all other columns are calculated automatically.</t>
  </si>
  <si>
    <t>This is a Free Resource Planning Template Created for Small Teams (Up to 10 People), Please Check out Premium Templates for Unlimited Records</t>
  </si>
  <si>
    <t>Select Project:</t>
  </si>
  <si>
    <t>Month:</t>
  </si>
  <si>
    <t>Year:</t>
  </si>
  <si>
    <t>All Projects</t>
  </si>
  <si>
    <t>January</t>
  </si>
  <si>
    <t>February</t>
  </si>
  <si>
    <t>March</t>
  </si>
  <si>
    <t>April</t>
  </si>
  <si>
    <t>May</t>
  </si>
  <si>
    <t>June</t>
  </si>
  <si>
    <t>July</t>
  </si>
  <si>
    <t>August</t>
  </si>
  <si>
    <t>September</t>
  </si>
  <si>
    <t>October</t>
  </si>
  <si>
    <t>November</t>
  </si>
  <si>
    <t>December</t>
  </si>
  <si>
    <t>Assign To</t>
  </si>
  <si>
    <t>Notes</t>
  </si>
  <si>
    <r>
      <rPr>
        <b/>
        <sz val="12"/>
        <color theme="9" tint="-0.249977111117893"/>
        <rFont val="Calibri"/>
        <family val="2"/>
        <scheme val="minor"/>
      </rPr>
      <t xml:space="preserve">👉 </t>
    </r>
    <r>
      <rPr>
        <i/>
        <sz val="12"/>
        <color theme="9" tint="-0.249977111117893"/>
        <rFont val="Calibri"/>
        <family val="2"/>
        <scheme val="minor"/>
      </rPr>
      <t>Showing Sum of Planned Hours Per Day (Red = &gt;8 hours)</t>
    </r>
  </si>
  <si>
    <r>
      <rPr>
        <sz val="12"/>
        <color theme="7" tint="-0.249977111117893"/>
        <rFont val="Bahnschrift"/>
        <family val="2"/>
      </rPr>
      <t xml:space="preserve">1. Enter the Resource Names in the Resource Summary Sheet.
</t>
    </r>
    <r>
      <rPr>
        <sz val="12"/>
        <color theme="7" tint="-0.499984740745262"/>
        <rFont val="Bahnschrift"/>
        <family val="2"/>
      </rPr>
      <t xml:space="preserve">2. Then Go to 'Projects' sheet, enter the Project Names. </t>
    </r>
    <r>
      <rPr>
        <sz val="12"/>
        <color theme="7" tint="-0.249977111117893"/>
        <rFont val="Bahnschrift"/>
        <family val="2"/>
      </rPr>
      <t xml:space="preserve">
3. Then go to 'Data Sheet' to enter Tasks and assign them to a Person.
</t>
    </r>
    <r>
      <rPr>
        <b/>
        <sz val="12"/>
        <color theme="9"/>
        <rFont val="Calibri"/>
        <family val="2"/>
        <scheme val="minor"/>
      </rPr>
      <t xml:space="preserve">
HeatMap and Gantt chart is updated automatically based on your data. </t>
    </r>
  </si>
  <si>
    <r>
      <rPr>
        <b/>
        <sz val="12"/>
        <color theme="9" tint="-0.249977111117893"/>
        <rFont val="Calibri"/>
        <family val="2"/>
        <scheme val="minor"/>
      </rPr>
      <t>👉</t>
    </r>
    <r>
      <rPr>
        <i/>
        <sz val="12"/>
        <color theme="9" tint="-0.249977111117893"/>
        <rFont val="Calibri"/>
        <family val="2"/>
        <scheme val="minor"/>
      </rPr>
      <t xml:space="preserve"> This is automated Resource Bandwidth HeatMap based on the data in  'Data Sheet'. You can enter the actual data in the Data Sheet to see the HeatMap for your Team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</si>
</sst>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
    <numFmt numFmtId="165" formatCode="mmm\-yyyy"/>
    <numFmt numFmtId="166" formatCode="[$-409]d\-mmm\-yy;@"/>
  </numFmts>
  <fonts count="68">
    <font>
      <sz val="11"/>
      <color theme="1"/>
      <name val="Calibri"/>
      <family val="2"/>
      <scheme val="minor"/>
    </font>
    <font>
      <b/>
      <sz val="11"/>
      <color theme="1"/>
      <name val="Calibri"/>
      <family val="2"/>
      <scheme val="minor"/>
    </font>
    <font>
      <sz val="11"/>
      <color theme="1"/>
      <name val="Calibri"/>
      <family val="2"/>
      <scheme val="minor"/>
    </font>
    <font>
      <b/>
      <sz val="12"/>
      <color theme="0"/>
      <name val="Calibri"/>
      <family val="2"/>
      <scheme val="minor"/>
    </font>
    <font>
      <sz val="11"/>
      <color theme="9"/>
      <name val="Calibri"/>
      <family val="2"/>
      <scheme val="minor"/>
    </font>
    <font>
      <u/>
      <sz val="11"/>
      <color theme="10"/>
      <name val="Calibri"/>
      <family val="2"/>
      <scheme val="minor"/>
    </font>
    <font>
      <b/>
      <sz val="12"/>
      <color theme="1"/>
      <name val="Calibri"/>
      <family val="2"/>
      <scheme val="minor"/>
    </font>
    <font>
      <sz val="8"/>
      <name val="Calibri"/>
      <family val="2"/>
      <scheme val="minor"/>
    </font>
    <font>
      <sz val="20"/>
      <color theme="0"/>
      <name val="Calibri"/>
      <family val="2"/>
      <scheme val="minor"/>
    </font>
    <font>
      <sz val="12"/>
      <color theme="1"/>
      <name val="Calibri"/>
      <family val="2"/>
      <scheme val="minor"/>
    </font>
    <font>
      <sz val="1"/>
      <color theme="0"/>
      <name val="Calibri"/>
      <family val="2"/>
      <scheme val="minor"/>
    </font>
    <font>
      <sz val="20"/>
      <color theme="1"/>
      <name val="Calibri"/>
      <family val="2"/>
      <scheme val="minor"/>
    </font>
    <font>
      <sz val="18"/>
      <name val="Webdings"/>
      <family val="1"/>
      <charset val="2"/>
    </font>
    <font>
      <u/>
      <sz val="11"/>
      <color rgb="FF00A0C8"/>
      <name val="Calibri"/>
      <family val="2"/>
      <scheme val="minor"/>
    </font>
    <font>
      <sz val="11"/>
      <color theme="1"/>
      <name val="Webdings"/>
      <family val="1"/>
      <charset val="2"/>
    </font>
    <font>
      <sz val="18"/>
      <color rgb="FF00A0C8"/>
      <name val="Webdings"/>
      <family val="1"/>
      <charset val="2"/>
    </font>
    <font>
      <sz val="11"/>
      <name val="Webdings"/>
      <family val="1"/>
      <charset val="2"/>
    </font>
    <font>
      <sz val="12"/>
      <color theme="1"/>
      <name val="Calibri"/>
      <family val="2"/>
    </font>
    <font>
      <b/>
      <sz val="20"/>
      <color rgb="FF00A0C8"/>
      <name val="Calibri"/>
      <family val="2"/>
      <scheme val="minor"/>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b/>
      <sz val="18"/>
      <color theme="0"/>
      <name val="Calibri"/>
      <family val="2"/>
      <scheme val="minor"/>
    </font>
    <font>
      <b/>
      <sz val="16"/>
      <color theme="9"/>
      <name val="Calibri"/>
      <family val="2"/>
      <scheme val="minor"/>
    </font>
    <font>
      <b/>
      <sz val="11"/>
      <color theme="6" tint="-0.249977111117893"/>
      <name val="Calibri"/>
      <family val="2"/>
      <scheme val="minor"/>
    </font>
    <font>
      <sz val="11"/>
      <color theme="2"/>
      <name val="Calibri"/>
      <family val="2"/>
      <scheme val="minor"/>
    </font>
    <font>
      <sz val="12"/>
      <color rgb="FF00A0C8"/>
      <name val="Calibri"/>
      <family val="2"/>
      <scheme val="minor"/>
    </font>
    <font>
      <sz val="11"/>
      <color theme="9"/>
      <name val="Webdings"/>
      <family val="1"/>
      <charset val="2"/>
    </font>
    <font>
      <b/>
      <sz val="28"/>
      <color theme="1"/>
      <name val="Bahnschrift"/>
      <family val="2"/>
    </font>
    <font>
      <sz val="12"/>
      <color theme="7"/>
      <name val="Calibri"/>
      <family val="2"/>
      <scheme val="minor"/>
    </font>
    <font>
      <sz val="12"/>
      <color theme="7"/>
      <name val="Calibri"/>
      <family val="2"/>
    </font>
    <font>
      <sz val="5"/>
      <color theme="1"/>
      <name val="Calibri"/>
      <family val="2"/>
      <scheme val="minor"/>
    </font>
    <font>
      <sz val="12"/>
      <color theme="9"/>
      <name val="Calibri"/>
      <family val="2"/>
      <scheme val="minor"/>
    </font>
    <font>
      <b/>
      <sz val="18"/>
      <color theme="2"/>
      <name val="Calibri"/>
      <family val="2"/>
      <scheme val="minor"/>
    </font>
    <font>
      <b/>
      <sz val="48"/>
      <color theme="1"/>
      <name val="Bahnschrift"/>
      <family val="2"/>
    </font>
    <font>
      <b/>
      <sz val="48"/>
      <color theme="7"/>
      <name val="Bahnschrift"/>
      <family val="2"/>
    </font>
    <font>
      <b/>
      <sz val="24"/>
      <color theme="7" tint="-0.499984740745262"/>
      <name val="Bahnschrift"/>
      <family val="2"/>
    </font>
    <font>
      <b/>
      <sz val="14"/>
      <color theme="1"/>
      <name val="Bahnschrift"/>
      <family val="2"/>
    </font>
    <font>
      <sz val="11"/>
      <color theme="7"/>
      <name val="Calibri"/>
      <family val="2"/>
      <scheme val="minor"/>
    </font>
    <font>
      <sz val="16"/>
      <color theme="7"/>
      <name val="Bahnschrift"/>
      <family val="2"/>
    </font>
    <font>
      <sz val="16"/>
      <name val="Bahnschrift"/>
      <family val="2"/>
    </font>
    <font>
      <sz val="11"/>
      <color theme="1"/>
      <name val="Bahnschrift"/>
      <family val="2"/>
    </font>
    <font>
      <sz val="14"/>
      <color theme="9"/>
      <name val="Bahnschrift"/>
      <family val="2"/>
    </font>
    <font>
      <b/>
      <sz val="14"/>
      <color theme="0"/>
      <name val="Bahnschrift"/>
      <family val="2"/>
    </font>
    <font>
      <b/>
      <sz val="20"/>
      <color theme="9"/>
      <name val="Bahnschrift"/>
      <family val="2"/>
    </font>
    <font>
      <b/>
      <sz val="16"/>
      <color theme="9"/>
      <name val="Bahnschrift"/>
      <family val="2"/>
    </font>
    <font>
      <sz val="16"/>
      <color theme="9"/>
      <name val="Bahnschrift"/>
      <family val="2"/>
    </font>
    <font>
      <b/>
      <sz val="16"/>
      <color theme="4" tint="0.39997558519241921"/>
      <name val="Bahnschrift"/>
      <family val="2"/>
    </font>
    <font>
      <b/>
      <sz val="14"/>
      <color theme="9" tint="0.39997558519241921"/>
      <name val="Bahnschrift"/>
      <family val="2"/>
    </font>
    <font>
      <b/>
      <sz val="12"/>
      <color theme="9" tint="0.39997558519241921"/>
      <name val="Bahnschrift"/>
      <family val="2"/>
    </font>
    <font>
      <sz val="22"/>
      <color theme="7" tint="-0.499984740745262"/>
      <name val="Bahnschrift"/>
      <family val="2"/>
    </font>
    <font>
      <sz val="11"/>
      <color theme="9" tint="0.39997558519241921"/>
      <name val="Bahnschrift"/>
      <family val="2"/>
    </font>
    <font>
      <sz val="12"/>
      <color theme="1"/>
      <name val="Bahnschrift"/>
      <family val="2"/>
    </font>
    <font>
      <sz val="14"/>
      <color theme="1"/>
      <name val="Bahnschrift"/>
      <family val="2"/>
    </font>
    <font>
      <b/>
      <sz val="14"/>
      <color theme="2" tint="-0.14999847407452621"/>
      <name val="Bahnschrift"/>
      <family val="2"/>
    </font>
    <font>
      <sz val="12"/>
      <color theme="9"/>
      <name val="Bahnschrift"/>
      <family val="2"/>
    </font>
    <font>
      <b/>
      <sz val="14"/>
      <color theme="5" tint="-0.249977111117893"/>
      <name val="Bahnschrift"/>
      <family val="2"/>
    </font>
    <font>
      <sz val="12"/>
      <color theme="0"/>
      <name val="Calibri"/>
      <family val="2"/>
      <scheme val="minor"/>
    </font>
    <font>
      <sz val="14"/>
      <color theme="2" tint="-0.14999847407452621"/>
      <name val="Bahnschrift"/>
      <family val="2"/>
    </font>
    <font>
      <sz val="11"/>
      <color theme="0"/>
      <name val="Bahnschrift"/>
      <family val="2"/>
    </font>
    <font>
      <i/>
      <sz val="12"/>
      <color theme="9" tint="-0.249977111117893"/>
      <name val="Calibri"/>
      <family val="2"/>
      <scheme val="minor"/>
    </font>
    <font>
      <b/>
      <sz val="12"/>
      <color theme="9" tint="-0.249977111117893"/>
      <name val="Calibri"/>
      <family val="2"/>
      <scheme val="minor"/>
    </font>
    <font>
      <sz val="16"/>
      <color theme="7" tint="-0.499984740745262"/>
      <name val="Bahnschrift"/>
      <family val="2"/>
    </font>
    <font>
      <b/>
      <sz val="12"/>
      <color theme="9"/>
      <name val="Calibri"/>
      <family val="2"/>
      <scheme val="minor"/>
    </font>
    <font>
      <i/>
      <sz val="16"/>
      <color theme="9" tint="-0.249977111117893"/>
      <name val="Calibri"/>
      <family val="2"/>
      <scheme val="minor"/>
    </font>
    <font>
      <sz val="12"/>
      <color theme="7" tint="-0.249977111117893"/>
      <name val="Bahnschrift"/>
      <family val="2"/>
    </font>
    <font>
      <sz val="12"/>
      <color theme="7" tint="-0.499984740745262"/>
      <name val="Bahnschrift"/>
      <family val="2"/>
    </font>
  </fonts>
  <fills count="14">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2"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00A0C8"/>
        <bgColor indexed="64"/>
      </patternFill>
    </fill>
    <fill>
      <patternFill patternType="solid">
        <fgColor theme="7" tint="0.59999389629810485"/>
        <bgColor indexed="64"/>
      </patternFill>
    </fill>
    <fill>
      <patternFill patternType="solid">
        <fgColor theme="7" tint="-0.499984740745262"/>
        <bgColor indexed="64"/>
      </patternFill>
    </fill>
  </fills>
  <borders count="3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bottom/>
      <diagonal/>
    </border>
    <border>
      <left/>
      <right style="thick">
        <color theme="7" tint="0.79998168889431442"/>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style="thick">
        <color theme="7" tint="0.79998168889431442"/>
      </left>
      <right/>
      <top style="thick">
        <color theme="7" tint="0.79998168889431442"/>
      </top>
      <bottom style="thick">
        <color theme="7" tint="0.79998168889431442"/>
      </bottom>
      <diagonal/>
    </border>
    <border>
      <left style="thin">
        <color theme="1" tint="0.89996032593768116"/>
      </left>
      <right style="thin">
        <color theme="1" tint="0.89996032593768116"/>
      </right>
      <top style="thin">
        <color theme="1" tint="0.89996032593768116"/>
      </top>
      <bottom style="thin">
        <color theme="1" tint="0.89996032593768116"/>
      </bottom>
      <diagonal/>
    </border>
    <border>
      <left style="thin">
        <color theme="0" tint="-0.14996795556505021"/>
      </left>
      <right style="thin">
        <color theme="1" tint="0.89996032593768116"/>
      </right>
      <top style="thin">
        <color theme="0" tint="-0.14996795556505021"/>
      </top>
      <bottom/>
      <diagonal/>
    </border>
    <border>
      <left style="thin">
        <color theme="1" tint="0.89996032593768116"/>
      </left>
      <right style="thin">
        <color theme="1" tint="0.89996032593768116"/>
      </right>
      <top style="thin">
        <color theme="0" tint="-0.14996795556505021"/>
      </top>
      <bottom/>
      <diagonal/>
    </border>
    <border>
      <left style="thin">
        <color theme="1" tint="0.89996032593768116"/>
      </left>
      <right style="thin">
        <color theme="0" tint="-0.14996795556505021"/>
      </right>
      <top style="thin">
        <color theme="0" tint="-0.14996795556505021"/>
      </top>
      <bottom/>
      <diagonal/>
    </border>
    <border>
      <left style="thin">
        <color theme="0" tint="-0.1499679555650502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style="thin">
        <color theme="0" tint="-4.9989318521683403E-2"/>
      </top>
      <bottom style="thin">
        <color theme="0" tint="-4.9989318521683403E-2"/>
      </bottom>
      <diagonal/>
    </border>
    <border>
      <left style="thin">
        <color theme="0" tint="-0.14996795556505021"/>
      </left>
      <right style="thin">
        <color theme="0" tint="-4.9989318521683403E-2"/>
      </right>
      <top style="thin">
        <color theme="0" tint="-4.9989318521683403E-2"/>
      </top>
      <bottom style="thin">
        <color theme="0" tint="-0.14996795556505021"/>
      </bottom>
      <diagonal/>
    </border>
    <border>
      <left style="thin">
        <color theme="0" tint="-4.9989318521683403E-2"/>
      </left>
      <right style="thin">
        <color theme="0" tint="-4.9989318521683403E-2"/>
      </right>
      <top style="thin">
        <color theme="0" tint="-4.9989318521683403E-2"/>
      </top>
      <bottom style="thin">
        <color theme="0" tint="-0.14996795556505021"/>
      </bottom>
      <diagonal/>
    </border>
    <border>
      <left style="thin">
        <color theme="0" tint="-4.9989318521683403E-2"/>
      </left>
      <right style="thin">
        <color theme="0" tint="-0.14996795556505021"/>
      </right>
      <top style="thin">
        <color theme="0" tint="-4.9989318521683403E-2"/>
      </top>
      <bottom style="thin">
        <color theme="0" tint="-0.14996795556505021"/>
      </bottom>
      <diagonal/>
    </border>
    <border>
      <left/>
      <right/>
      <top style="thin">
        <color theme="9" tint="0.79998168889431442"/>
      </top>
      <bottom/>
      <diagonal/>
    </border>
    <border>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style="thin">
        <color theme="9" tint="0.79995117038483843"/>
      </right>
      <top style="thin">
        <color theme="9" tint="0.79995117038483843"/>
      </top>
      <bottom/>
      <diagonal/>
    </border>
    <border>
      <left style="thin">
        <color theme="9" tint="0.79995117038483843"/>
      </left>
      <right/>
      <top/>
      <bottom/>
      <diagonal/>
    </border>
    <border>
      <left/>
      <right style="thin">
        <color theme="9" tint="0.79995117038483843"/>
      </right>
      <top/>
      <bottom/>
      <diagonal/>
    </border>
    <border>
      <left style="thin">
        <color theme="9" tint="0.79995117038483843"/>
      </left>
      <right/>
      <top/>
      <bottom style="thin">
        <color theme="9" tint="0.79995117038483843"/>
      </bottom>
      <diagonal/>
    </border>
    <border>
      <left/>
      <right/>
      <top/>
      <bottom style="thin">
        <color theme="9" tint="0.79995117038483843"/>
      </bottom>
      <diagonal/>
    </border>
    <border>
      <left/>
      <right style="thin">
        <color theme="9" tint="0.79995117038483843"/>
      </right>
      <top/>
      <bottom style="thin">
        <color theme="9" tint="0.79995117038483843"/>
      </bottom>
      <diagonal/>
    </border>
    <border>
      <left style="thin">
        <color theme="9" tint="0.79995117038483843"/>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0" tint="-0.24994659260841701"/>
      </top>
      <bottom style="thin">
        <color theme="9" tint="0.79995117038483843"/>
      </bottom>
      <diagonal/>
    </border>
    <border>
      <left/>
      <right/>
      <top style="thin">
        <color theme="0" tint="-0.24994659260841701"/>
      </top>
      <bottom style="thin">
        <color theme="9" tint="0.79995117038483843"/>
      </bottom>
      <diagonal/>
    </border>
    <border>
      <left/>
      <right style="thin">
        <color theme="9" tint="0.79995117038483843"/>
      </right>
      <top style="thin">
        <color theme="0" tint="-0.24994659260841701"/>
      </top>
      <bottom style="thin">
        <color theme="9" tint="0.79995117038483843"/>
      </bottom>
      <diagonal/>
    </border>
    <border>
      <left style="thin">
        <color theme="9" tint="0.79995117038483843"/>
      </left>
      <right/>
      <top style="thin">
        <color theme="9" tint="0.79995117038483843"/>
      </top>
      <bottom style="thin">
        <color theme="9" tint="0.79995117038483843"/>
      </bottom>
      <diagonal/>
    </border>
    <border>
      <left/>
      <right/>
      <top style="thin">
        <color theme="9" tint="0.79995117038483843"/>
      </top>
      <bottom style="thin">
        <color theme="9" tint="0.79995117038483843"/>
      </bottom>
      <diagonal/>
    </border>
    <border>
      <left/>
      <right style="thin">
        <color theme="9" tint="0.79995117038483843"/>
      </right>
      <top style="thin">
        <color theme="9" tint="0.79995117038483843"/>
      </top>
      <bottom style="thin">
        <color theme="9" tint="0.79995117038483843"/>
      </bottom>
      <diagonal/>
    </border>
  </borders>
  <cellStyleXfs count="3">
    <xf numFmtId="0" fontId="0" fillId="0" borderId="0"/>
    <xf numFmtId="0" fontId="5" fillId="0" borderId="0" applyNumberFormat="0" applyFill="0" applyBorder="0" applyAlignment="0" applyProtection="0"/>
    <xf numFmtId="9" fontId="2" fillId="0" borderId="0" applyFont="0" applyFill="0" applyBorder="0" applyAlignment="0" applyProtection="0"/>
  </cellStyleXfs>
  <cellXfs count="166">
    <xf numFmtId="0" fontId="0" fillId="0" borderId="0" xfId="0"/>
    <xf numFmtId="0" fontId="2" fillId="0" borderId="0" xfId="0" applyFont="1"/>
    <xf numFmtId="164" fontId="0" fillId="0" borderId="0" xfId="0" applyNumberFormat="1"/>
    <xf numFmtId="0" fontId="0" fillId="0" borderId="0" xfId="0" applyAlignment="1">
      <alignment vertical="center"/>
    </xf>
    <xf numFmtId="0" fontId="0" fillId="2" borderId="0" xfId="0" applyFill="1"/>
    <xf numFmtId="0" fontId="0" fillId="4" borderId="0" xfId="0" applyFill="1"/>
    <xf numFmtId="0" fontId="0" fillId="3" borderId="0" xfId="0" applyFill="1"/>
    <xf numFmtId="0" fontId="9" fillId="0" borderId="0" xfId="0" applyFont="1"/>
    <xf numFmtId="0" fontId="10" fillId="0" borderId="0" xfId="0" applyFont="1"/>
    <xf numFmtId="9" fontId="10" fillId="0" borderId="0" xfId="2" applyFont="1"/>
    <xf numFmtId="0" fontId="0" fillId="5" borderId="0" xfId="0" applyFill="1"/>
    <xf numFmtId="0" fontId="11" fillId="5" borderId="0" xfId="0" applyFont="1" applyFill="1" applyAlignment="1">
      <alignment vertical="center"/>
    </xf>
    <xf numFmtId="0" fontId="12" fillId="5" borderId="0" xfId="0" applyFont="1" applyFill="1" applyAlignment="1">
      <alignment horizontal="right" vertical="center"/>
    </xf>
    <xf numFmtId="0" fontId="13" fillId="5" borderId="0" xfId="1" applyFont="1" applyFill="1" applyAlignment="1">
      <alignment horizontal="left" indent="1"/>
    </xf>
    <xf numFmtId="0" fontId="0" fillId="5" borderId="0" xfId="0" applyFill="1" applyAlignment="1">
      <alignment horizontal="right"/>
    </xf>
    <xf numFmtId="0" fontId="14" fillId="5" borderId="0" xfId="0" applyFont="1" applyFill="1" applyAlignment="1">
      <alignment vertical="top"/>
    </xf>
    <xf numFmtId="0" fontId="15" fillId="5" borderId="0" xfId="0" applyFont="1" applyFill="1" applyAlignment="1">
      <alignment horizontal="right" vertical="center"/>
    </xf>
    <xf numFmtId="0" fontId="0" fillId="5" borderId="0" xfId="0" applyFill="1" applyAlignment="1">
      <alignment vertical="center"/>
    </xf>
    <xf numFmtId="0" fontId="9" fillId="5" borderId="0" xfId="0" applyFont="1" applyFill="1" applyAlignment="1">
      <alignment vertical="center"/>
    </xf>
    <xf numFmtId="0" fontId="16" fillId="5" borderId="0" xfId="0" applyFont="1" applyFill="1" applyAlignment="1">
      <alignment horizontal="right" vertical="center"/>
    </xf>
    <xf numFmtId="0" fontId="18" fillId="5" borderId="0" xfId="0" applyFont="1" applyFill="1" applyAlignment="1">
      <alignment vertical="center"/>
    </xf>
    <xf numFmtId="0" fontId="19" fillId="11" borderId="5" xfId="0" applyFont="1" applyFill="1" applyBorder="1" applyAlignment="1">
      <alignment vertical="center"/>
    </xf>
    <xf numFmtId="0" fontId="20" fillId="0" borderId="0" xfId="0" applyFont="1" applyAlignment="1">
      <alignment vertical="center"/>
    </xf>
    <xf numFmtId="0" fontId="0" fillId="11" borderId="0" xfId="0" applyFill="1"/>
    <xf numFmtId="0" fontId="24" fillId="4" borderId="0" xfId="0" applyFont="1" applyFill="1" applyAlignment="1">
      <alignment horizontal="left" vertical="center" wrapText="1"/>
    </xf>
    <xf numFmtId="0" fontId="0" fillId="5" borderId="0" xfId="0" applyFill="1" applyAlignment="1">
      <alignment horizontal="left" vertical="center" wrapText="1" indent="1"/>
    </xf>
    <xf numFmtId="0" fontId="25" fillId="5" borderId="0" xfId="0" applyFont="1" applyFill="1" applyAlignment="1">
      <alignment horizontal="left" vertical="center" wrapText="1"/>
    </xf>
    <xf numFmtId="0" fontId="4" fillId="5" borderId="0" xfId="0" applyFont="1" applyFill="1" applyAlignment="1">
      <alignment horizontal="center" vertical="center" wrapText="1"/>
    </xf>
    <xf numFmtId="0" fontId="26" fillId="5" borderId="0" xfId="0" applyFont="1" applyFill="1" applyAlignment="1">
      <alignment horizontal="center" vertical="center" wrapText="1"/>
    </xf>
    <xf numFmtId="0" fontId="9" fillId="2" borderId="0" xfId="0" applyFont="1" applyFill="1" applyAlignment="1">
      <alignment vertical="center" wrapText="1"/>
    </xf>
    <xf numFmtId="0" fontId="9" fillId="8" borderId="0" xfId="0" applyFont="1" applyFill="1" applyAlignment="1">
      <alignment vertical="center" wrapText="1"/>
    </xf>
    <xf numFmtId="0" fontId="4" fillId="8" borderId="0" xfId="0" applyFont="1" applyFill="1" applyAlignment="1">
      <alignment vertical="center" wrapText="1"/>
    </xf>
    <xf numFmtId="0" fontId="33" fillId="2" borderId="0" xfId="0" applyFont="1" applyFill="1" applyAlignment="1">
      <alignment vertical="center" wrapText="1"/>
    </xf>
    <xf numFmtId="0" fontId="4" fillId="8" borderId="0" xfId="0" applyFont="1" applyFill="1"/>
    <xf numFmtId="0" fontId="0" fillId="2" borderId="0" xfId="0" applyFill="1" applyAlignment="1">
      <alignment horizontal="left" wrapText="1" indent="1"/>
    </xf>
    <xf numFmtId="0" fontId="0" fillId="8" borderId="0" xfId="0" applyFill="1" applyAlignment="1">
      <alignment horizontal="left" wrapText="1" indent="1"/>
    </xf>
    <xf numFmtId="0" fontId="34" fillId="2" borderId="0" xfId="0" applyFont="1" applyFill="1" applyAlignment="1">
      <alignment vertical="center"/>
    </xf>
    <xf numFmtId="0" fontId="34" fillId="11" borderId="0" xfId="0" applyFont="1" applyFill="1" applyAlignment="1">
      <alignment vertical="center"/>
    </xf>
    <xf numFmtId="0" fontId="42" fillId="0" borderId="0" xfId="0" applyFont="1"/>
    <xf numFmtId="166" fontId="42" fillId="0" borderId="0" xfId="0" applyNumberFormat="1" applyFont="1" applyAlignment="1">
      <alignment horizontal="left"/>
    </xf>
    <xf numFmtId="0" fontId="42" fillId="9" borderId="0" xfId="0" applyFont="1" applyFill="1"/>
    <xf numFmtId="0" fontId="39" fillId="12" borderId="0" xfId="0" applyFont="1" applyFill="1"/>
    <xf numFmtId="0" fontId="42" fillId="5" borderId="0" xfId="0" applyFont="1" applyFill="1"/>
    <xf numFmtId="164" fontId="42" fillId="0" borderId="0" xfId="0" applyNumberFormat="1" applyFont="1"/>
    <xf numFmtId="0" fontId="42" fillId="0" borderId="0" xfId="0" applyFont="1" applyAlignment="1">
      <alignment vertical="center"/>
    </xf>
    <xf numFmtId="0" fontId="42" fillId="5" borderId="0" xfId="0" applyFont="1" applyFill="1" applyAlignment="1">
      <alignment vertical="center"/>
    </xf>
    <xf numFmtId="0" fontId="42" fillId="8" borderId="15" xfId="0" applyFont="1" applyFill="1" applyBorder="1" applyAlignment="1">
      <alignment horizontal="left" vertical="center" indent="1"/>
    </xf>
    <xf numFmtId="0" fontId="42" fillId="8" borderId="16" xfId="0" applyFont="1" applyFill="1" applyBorder="1" applyAlignment="1">
      <alignment horizontal="left" vertical="center" indent="1"/>
    </xf>
    <xf numFmtId="0" fontId="42" fillId="5" borderId="18" xfId="0" applyFont="1" applyFill="1" applyBorder="1" applyAlignment="1" applyProtection="1">
      <alignment horizontal="left" vertical="center" indent="1"/>
      <protection locked="0"/>
    </xf>
    <xf numFmtId="0" fontId="42" fillId="5" borderId="19" xfId="0" applyFont="1" applyFill="1" applyBorder="1" applyAlignment="1">
      <alignment vertical="center"/>
    </xf>
    <xf numFmtId="0" fontId="42" fillId="5" borderId="20" xfId="0" applyFont="1" applyFill="1" applyBorder="1" applyAlignment="1">
      <alignment vertical="center"/>
    </xf>
    <xf numFmtId="0" fontId="42" fillId="5" borderId="21" xfId="0" applyFont="1" applyFill="1" applyBorder="1" applyAlignment="1" applyProtection="1">
      <alignment horizontal="left" vertical="center" indent="1"/>
      <protection locked="0"/>
    </xf>
    <xf numFmtId="0" fontId="42" fillId="5" borderId="22" xfId="0" applyFont="1" applyFill="1" applyBorder="1" applyAlignment="1">
      <alignment vertical="center"/>
    </xf>
    <xf numFmtId="0" fontId="42" fillId="8" borderId="21" xfId="0" applyFont="1" applyFill="1" applyBorder="1" applyAlignment="1" applyProtection="1">
      <alignment horizontal="left" vertical="center" indent="1"/>
      <protection locked="0"/>
    </xf>
    <xf numFmtId="0" fontId="42" fillId="8" borderId="0" xfId="0" applyFont="1" applyFill="1" applyAlignment="1">
      <alignment vertical="center"/>
    </xf>
    <xf numFmtId="0" fontId="42" fillId="8" borderId="22" xfId="0" applyFont="1" applyFill="1" applyBorder="1" applyAlignment="1">
      <alignment vertical="center"/>
    </xf>
    <xf numFmtId="0" fontId="42" fillId="8" borderId="23" xfId="0" applyFont="1" applyFill="1" applyBorder="1" applyAlignment="1" applyProtection="1">
      <alignment horizontal="left" vertical="center" indent="1"/>
      <protection locked="0"/>
    </xf>
    <xf numFmtId="0" fontId="42" fillId="8" borderId="24" xfId="0" applyFont="1" applyFill="1" applyBorder="1" applyAlignment="1">
      <alignment vertical="center"/>
    </xf>
    <xf numFmtId="0" fontId="42" fillId="8" borderId="25" xfId="0" applyFont="1" applyFill="1" applyBorder="1" applyAlignment="1">
      <alignment vertical="center"/>
    </xf>
    <xf numFmtId="0" fontId="2" fillId="0" borderId="0" xfId="0" applyFont="1" applyAlignment="1">
      <alignment horizontal="center"/>
    </xf>
    <xf numFmtId="0" fontId="56" fillId="4" borderId="10" xfId="0" applyFont="1" applyFill="1" applyBorder="1" applyAlignment="1" applyProtection="1">
      <alignment horizontal="left" vertical="center" indent="1"/>
      <protection locked="0"/>
    </xf>
    <xf numFmtId="0" fontId="56" fillId="4" borderId="12" xfId="0" applyFont="1" applyFill="1" applyBorder="1" applyAlignment="1" applyProtection="1">
      <alignment horizontal="left" vertical="center" indent="1"/>
      <protection locked="0"/>
    </xf>
    <xf numFmtId="0" fontId="0" fillId="0" borderId="0" xfId="0" applyAlignment="1" applyProtection="1">
      <alignment horizontal="center" vertical="center"/>
      <protection locked="0"/>
    </xf>
    <xf numFmtId="0" fontId="2" fillId="0" borderId="0" xfId="0" applyFont="1" applyAlignment="1">
      <alignmen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0" fillId="0" borderId="0" xfId="0" applyAlignment="1" applyProtection="1">
      <alignment horizontal="left" vertical="center" indent="1"/>
      <protection locked="0"/>
    </xf>
    <xf numFmtId="14" fontId="0" fillId="0" borderId="0" xfId="0" applyNumberFormat="1" applyAlignment="1" applyProtection="1">
      <alignment horizontal="left" vertical="center" indent="1"/>
      <protection locked="0"/>
    </xf>
    <xf numFmtId="0" fontId="2" fillId="0" borderId="0" xfId="0" applyFont="1" applyAlignment="1" applyProtection="1">
      <alignment horizontal="left" vertical="center" indent="1"/>
      <protection locked="0"/>
    </xf>
    <xf numFmtId="14" fontId="2" fillId="0" borderId="0" xfId="0" applyNumberFormat="1" applyFont="1" applyAlignment="1" applyProtection="1">
      <alignment horizontal="left" vertical="center" indent="1"/>
      <protection locked="0"/>
    </xf>
    <xf numFmtId="0" fontId="49" fillId="4" borderId="7" xfId="0" applyFont="1" applyFill="1" applyBorder="1" applyAlignment="1">
      <alignment horizontal="left" vertical="center" indent="4"/>
    </xf>
    <xf numFmtId="0" fontId="0" fillId="10" borderId="0" xfId="0" applyFill="1"/>
    <xf numFmtId="0" fontId="2" fillId="0" borderId="0" xfId="0" applyFont="1" applyAlignment="1">
      <alignment horizontal="left" indent="1"/>
    </xf>
    <xf numFmtId="14" fontId="2" fillId="0" borderId="0" xfId="0" applyNumberFormat="1" applyFont="1" applyAlignment="1">
      <alignment horizontal="left" indent="1"/>
    </xf>
    <xf numFmtId="0" fontId="2" fillId="0" borderId="0" xfId="0" applyFont="1" applyAlignment="1">
      <alignment horizontal="left" vertical="center" indent="1"/>
    </xf>
    <xf numFmtId="14" fontId="2" fillId="0" borderId="0" xfId="0" applyNumberFormat="1" applyFont="1" applyAlignment="1">
      <alignment horizontal="left" vertical="center" indent="1"/>
    </xf>
    <xf numFmtId="0" fontId="63" fillId="10" borderId="17" xfId="0" applyFont="1" applyFill="1" applyBorder="1" applyAlignment="1">
      <alignment horizontal="left" vertical="center" indent="5"/>
    </xf>
    <xf numFmtId="0" fontId="47" fillId="8" borderId="15" xfId="0" applyFont="1" applyFill="1" applyBorder="1" applyAlignment="1">
      <alignment horizontal="center" vertical="center"/>
    </xf>
    <xf numFmtId="0" fontId="47" fillId="8" borderId="15" xfId="0" applyFont="1" applyFill="1" applyBorder="1" applyAlignment="1">
      <alignment horizontal="left" vertical="center" indent="1"/>
    </xf>
    <xf numFmtId="0" fontId="58" fillId="6" borderId="0" xfId="0" applyFont="1" applyFill="1" applyAlignment="1">
      <alignment horizontal="center" vertical="center"/>
    </xf>
    <xf numFmtId="0" fontId="45" fillId="10" borderId="26" xfId="0" applyFont="1" applyFill="1" applyBorder="1" applyAlignment="1">
      <alignment vertical="center"/>
    </xf>
    <xf numFmtId="0" fontId="45" fillId="10" borderId="27" xfId="0" applyFont="1" applyFill="1" applyBorder="1" applyAlignment="1">
      <alignment vertical="center"/>
    </xf>
    <xf numFmtId="0" fontId="45" fillId="10" borderId="28" xfId="0" applyFont="1" applyFill="1" applyBorder="1" applyAlignment="1">
      <alignment vertical="center"/>
    </xf>
    <xf numFmtId="0" fontId="58" fillId="6" borderId="21" xfId="0" applyFont="1" applyFill="1" applyBorder="1" applyAlignment="1">
      <alignment horizontal="center" vertical="center"/>
    </xf>
    <xf numFmtId="0" fontId="58" fillId="6" borderId="0" xfId="0" applyFont="1" applyFill="1" applyAlignment="1">
      <alignment horizontal="left" vertical="center"/>
    </xf>
    <xf numFmtId="0" fontId="58" fillId="6" borderId="22" xfId="0" applyFont="1" applyFill="1" applyBorder="1" applyAlignment="1">
      <alignment horizontal="center" vertical="center"/>
    </xf>
    <xf numFmtId="0" fontId="43" fillId="3" borderId="29" xfId="0" applyFont="1" applyFill="1" applyBorder="1" applyAlignment="1">
      <alignment horizontal="right" vertical="center" indent="1"/>
    </xf>
    <xf numFmtId="0" fontId="59" fillId="3" borderId="30" xfId="0" applyFont="1" applyFill="1" applyBorder="1" applyAlignment="1">
      <alignment horizontal="right" vertical="center"/>
    </xf>
    <xf numFmtId="0" fontId="55" fillId="3" borderId="30" xfId="0" applyFont="1" applyFill="1" applyBorder="1" applyAlignment="1">
      <alignment horizontal="right" vertical="center"/>
    </xf>
    <xf numFmtId="0" fontId="55" fillId="3" borderId="31" xfId="0" applyFont="1" applyFill="1" applyBorder="1" applyAlignment="1">
      <alignment horizontal="right" vertical="center"/>
    </xf>
    <xf numFmtId="0" fontId="51" fillId="10" borderId="32" xfId="0" applyFont="1" applyFill="1" applyBorder="1" applyAlignment="1">
      <alignment vertical="center"/>
    </xf>
    <xf numFmtId="0" fontId="51" fillId="10" borderId="33" xfId="0" applyFont="1" applyFill="1" applyBorder="1" applyAlignment="1">
      <alignment vertical="center"/>
    </xf>
    <xf numFmtId="0" fontId="51" fillId="10" borderId="34" xfId="0" applyFont="1" applyFill="1" applyBorder="1" applyAlignment="1">
      <alignment vertical="center"/>
    </xf>
    <xf numFmtId="0" fontId="2" fillId="10" borderId="33" xfId="0" applyFont="1" applyFill="1" applyBorder="1"/>
    <xf numFmtId="0" fontId="2" fillId="10" borderId="33" xfId="0" applyFont="1" applyFill="1" applyBorder="1" applyAlignment="1">
      <alignment horizontal="left" indent="1"/>
    </xf>
    <xf numFmtId="14" fontId="2" fillId="10" borderId="33" xfId="0" applyNumberFormat="1" applyFont="1" applyFill="1" applyBorder="1" applyAlignment="1">
      <alignment horizontal="left" indent="1"/>
    </xf>
    <xf numFmtId="0" fontId="2" fillId="10" borderId="33" xfId="0" applyFont="1" applyFill="1" applyBorder="1" applyAlignment="1">
      <alignment horizontal="center"/>
    </xf>
    <xf numFmtId="0" fontId="2" fillId="10" borderId="34" xfId="0" applyFont="1" applyFill="1" applyBorder="1"/>
    <xf numFmtId="0" fontId="53" fillId="13" borderId="0" xfId="0" applyFont="1" applyFill="1" applyAlignment="1">
      <alignment horizontal="left" vertical="center" indent="1"/>
    </xf>
    <xf numFmtId="14" fontId="53" fillId="13" borderId="0" xfId="0" applyNumberFormat="1" applyFont="1" applyFill="1" applyAlignment="1">
      <alignment horizontal="left" vertical="center" indent="1"/>
    </xf>
    <xf numFmtId="0" fontId="53" fillId="13" borderId="0" xfId="0" applyFont="1" applyFill="1" applyAlignment="1">
      <alignment horizontal="center" vertical="center"/>
    </xf>
    <xf numFmtId="0" fontId="64" fillId="8" borderId="0" xfId="0" applyFont="1" applyFill="1" applyAlignment="1">
      <alignment vertical="center" wrapText="1"/>
    </xf>
    <xf numFmtId="0" fontId="29" fillId="4" borderId="0" xfId="0" applyFont="1" applyFill="1" applyAlignment="1">
      <alignment horizontal="center" vertical="center" wrapText="1"/>
    </xf>
    <xf numFmtId="0" fontId="37" fillId="10" borderId="0" xfId="0" applyFont="1" applyFill="1" applyAlignment="1">
      <alignment horizontal="center" vertical="center"/>
    </xf>
    <xf numFmtId="0" fontId="38" fillId="10" borderId="0" xfId="0" applyFont="1" applyFill="1" applyAlignment="1">
      <alignment horizontal="center" vertical="top"/>
    </xf>
    <xf numFmtId="0" fontId="4" fillId="8" borderId="0" xfId="0" applyFont="1" applyFill="1" applyAlignment="1">
      <alignment horizontal="center" vertical="center"/>
    </xf>
    <xf numFmtId="0" fontId="4" fillId="8" borderId="0" xfId="0" applyFont="1" applyFill="1" applyAlignment="1">
      <alignment horizontal="center" vertical="center" wrapText="1"/>
    </xf>
    <xf numFmtId="0" fontId="9"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4" borderId="0" xfId="0" applyFont="1" applyFill="1" applyAlignment="1">
      <alignment vertical="top" wrapText="1"/>
    </xf>
    <xf numFmtId="0" fontId="23" fillId="2" borderId="0" xfId="0" applyFont="1" applyFill="1" applyAlignment="1">
      <alignment horizontal="center" vertical="center" wrapText="1"/>
    </xf>
    <xf numFmtId="0" fontId="64" fillId="8" borderId="0" xfId="0" applyFont="1" applyFill="1" applyAlignment="1">
      <alignment horizontal="left" vertical="center" wrapText="1"/>
    </xf>
    <xf numFmtId="0" fontId="0" fillId="10" borderId="0" xfId="0" applyFill="1" applyAlignment="1">
      <alignment horizontal="center"/>
    </xf>
    <xf numFmtId="0" fontId="0" fillId="12" borderId="0" xfId="0" applyFill="1" applyAlignment="1">
      <alignment horizontal="center"/>
    </xf>
    <xf numFmtId="0" fontId="65" fillId="10" borderId="0" xfId="0" applyFont="1" applyFill="1" applyAlignment="1">
      <alignment horizontal="left" vertical="center" wrapText="1" indent="10"/>
    </xf>
    <xf numFmtId="0" fontId="61" fillId="2" borderId="0" xfId="0" applyFont="1" applyFill="1" applyAlignment="1">
      <alignment horizontal="left" indent="7"/>
    </xf>
    <xf numFmtId="0" fontId="61" fillId="2" borderId="0" xfId="0" applyFont="1" applyFill="1" applyAlignment="1">
      <alignment horizontal="left" vertical="top" indent="7"/>
    </xf>
    <xf numFmtId="0" fontId="58" fillId="6" borderId="0" xfId="0" applyFont="1" applyFill="1" applyAlignment="1">
      <alignment horizontal="center" vertical="center"/>
    </xf>
    <xf numFmtId="0" fontId="57" fillId="5" borderId="30" xfId="0" applyFont="1" applyFill="1" applyBorder="1" applyAlignment="1" applyProtection="1">
      <alignment horizontal="left" vertical="center" indent="1"/>
      <protection locked="0"/>
    </xf>
    <xf numFmtId="0" fontId="57" fillId="0" borderId="30" xfId="0" applyFont="1" applyBorder="1" applyAlignment="1" applyProtection="1">
      <alignment horizontal="left" vertical="center" indent="1"/>
      <protection locked="0"/>
    </xf>
    <xf numFmtId="0" fontId="43" fillId="3" borderId="30" xfId="0" applyFont="1" applyFill="1" applyBorder="1" applyAlignment="1">
      <alignment horizontal="right" vertical="center" indent="1"/>
    </xf>
    <xf numFmtId="0" fontId="54" fillId="10" borderId="0" xfId="0" applyFont="1" applyFill="1" applyAlignment="1">
      <alignment horizontal="left" vertical="center" indent="6"/>
    </xf>
    <xf numFmtId="0" fontId="8" fillId="10" borderId="32" xfId="0" applyFont="1" applyFill="1" applyBorder="1" applyAlignment="1">
      <alignment horizontal="left" vertical="center" indent="7"/>
    </xf>
    <xf numFmtId="0" fontId="8" fillId="10" borderId="33" xfId="0" applyFont="1" applyFill="1" applyBorder="1" applyAlignment="1">
      <alignment horizontal="left" vertical="center" indent="7"/>
    </xf>
    <xf numFmtId="0" fontId="19" fillId="4" borderId="4" xfId="0" applyFont="1" applyFill="1" applyBorder="1" applyAlignment="1">
      <alignment horizontal="center"/>
    </xf>
    <xf numFmtId="0" fontId="19" fillId="4" borderId="3" xfId="0" applyFont="1" applyFill="1" applyBorder="1" applyAlignment="1">
      <alignment horizontal="center"/>
    </xf>
    <xf numFmtId="0" fontId="19" fillId="10" borderId="5" xfId="0" applyFont="1" applyFill="1" applyBorder="1" applyAlignment="1">
      <alignment horizontal="left" vertical="center" indent="1"/>
    </xf>
    <xf numFmtId="0" fontId="19" fillId="10" borderId="4" xfId="0" applyFont="1" applyFill="1" applyBorder="1" applyAlignment="1">
      <alignment horizontal="left" vertical="center" indent="1"/>
    </xf>
    <xf numFmtId="0" fontId="0" fillId="5" borderId="0" xfId="0" quotePrefix="1" applyFill="1" applyAlignment="1">
      <alignment horizontal="left" vertical="top" wrapText="1"/>
    </xf>
    <xf numFmtId="0" fontId="9" fillId="5" borderId="0" xfId="0" applyFont="1" applyFill="1" applyAlignment="1">
      <alignment horizontal="left" vertical="center" wrapText="1"/>
    </xf>
    <xf numFmtId="0" fontId="9" fillId="5" borderId="0" xfId="0" applyFont="1" applyFill="1" applyAlignment="1">
      <alignment horizontal="left" vertical="top"/>
    </xf>
    <xf numFmtId="0" fontId="0" fillId="5" borderId="0" xfId="0" applyFill="1" applyAlignment="1">
      <alignment horizontal="left" vertical="top"/>
    </xf>
    <xf numFmtId="165" fontId="49" fillId="4" borderId="8" xfId="0" applyNumberFormat="1" applyFont="1" applyFill="1" applyBorder="1" applyAlignment="1" applyProtection="1">
      <alignment horizontal="left" vertical="center" indent="1"/>
      <protection hidden="1"/>
    </xf>
    <xf numFmtId="164" fontId="50" fillId="4" borderId="8" xfId="0" applyNumberFormat="1" applyFont="1" applyFill="1" applyBorder="1" applyAlignment="1" applyProtection="1">
      <alignment horizontal="center" vertical="center"/>
      <protection hidden="1"/>
    </xf>
    <xf numFmtId="164" fontId="50" fillId="4" borderId="9" xfId="0" applyNumberFormat="1" applyFont="1" applyFill="1" applyBorder="1" applyAlignment="1" applyProtection="1">
      <alignment horizontal="center" vertical="center"/>
      <protection hidden="1"/>
    </xf>
    <xf numFmtId="0" fontId="56" fillId="2" borderId="1" xfId="0" applyFont="1" applyFill="1" applyBorder="1" applyAlignment="1" applyProtection="1">
      <alignment horizontal="left" vertical="center"/>
      <protection hidden="1"/>
    </xf>
    <xf numFmtId="0" fontId="60" fillId="2" borderId="1" xfId="0" applyFont="1" applyFill="1" applyBorder="1" applyAlignment="1" applyProtection="1">
      <alignment horizontal="center" vertical="center"/>
      <protection hidden="1"/>
    </xf>
    <xf numFmtId="0" fontId="60" fillId="2" borderId="11" xfId="0" applyFont="1" applyFill="1" applyBorder="1" applyAlignment="1" applyProtection="1">
      <alignment horizontal="center" vertical="center"/>
      <protection hidden="1"/>
    </xf>
    <xf numFmtId="0" fontId="56" fillId="2" borderId="13" xfId="0" applyFont="1" applyFill="1" applyBorder="1" applyAlignment="1" applyProtection="1">
      <alignment horizontal="left" vertical="center"/>
      <protection hidden="1"/>
    </xf>
    <xf numFmtId="0" fontId="60" fillId="2" borderId="13" xfId="0" applyFont="1" applyFill="1" applyBorder="1" applyAlignment="1" applyProtection="1">
      <alignment horizontal="center" vertical="center"/>
      <protection hidden="1"/>
    </xf>
    <xf numFmtId="0" fontId="60" fillId="2" borderId="14" xfId="0" applyFont="1" applyFill="1" applyBorder="1" applyAlignment="1" applyProtection="1">
      <alignment horizontal="center" vertical="center"/>
      <protection hidden="1"/>
    </xf>
    <xf numFmtId="0" fontId="49" fillId="2" borderId="6" xfId="0" applyFont="1" applyFill="1" applyBorder="1" applyAlignment="1" applyProtection="1">
      <alignment horizontal="left" vertical="center" indent="1"/>
      <protection hidden="1"/>
    </xf>
    <xf numFmtId="165" fontId="49" fillId="2" borderId="6" xfId="0" applyNumberFormat="1" applyFont="1" applyFill="1" applyBorder="1" applyAlignment="1" applyProtection="1">
      <alignment horizontal="left" vertical="center" indent="1"/>
      <protection hidden="1"/>
    </xf>
    <xf numFmtId="164" fontId="50" fillId="2" borderId="6" xfId="0" applyNumberFormat="1" applyFont="1" applyFill="1" applyBorder="1" applyAlignment="1" applyProtection="1">
      <alignment horizontal="center" vertical="center"/>
      <protection hidden="1"/>
    </xf>
    <xf numFmtId="0" fontId="44" fillId="7" borderId="0" xfId="0" applyFont="1" applyFill="1" applyAlignment="1" applyProtection="1">
      <alignment horizontal="center" vertical="center"/>
      <protection hidden="1"/>
    </xf>
    <xf numFmtId="0" fontId="44" fillId="7" borderId="2"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42" fillId="2" borderId="0" xfId="0" applyFont="1" applyFill="1" applyProtection="1">
      <protection hidden="1"/>
    </xf>
    <xf numFmtId="0" fontId="46" fillId="2" borderId="0" xfId="0" applyFont="1" applyFill="1" applyAlignment="1" applyProtection="1">
      <alignment horizontal="center" vertical="center"/>
      <protection hidden="1"/>
    </xf>
    <xf numFmtId="0" fontId="0" fillId="2" borderId="0" xfId="0" applyFill="1" applyProtection="1">
      <protection hidden="1"/>
    </xf>
    <xf numFmtId="0" fontId="47" fillId="2" borderId="0" xfId="0" applyFont="1" applyFill="1" applyAlignment="1" applyProtection="1">
      <alignment horizontal="left"/>
      <protection hidden="1"/>
    </xf>
    <xf numFmtId="0" fontId="40" fillId="2" borderId="0" xfId="0" applyFont="1" applyFill="1" applyProtection="1">
      <protection hidden="1"/>
    </xf>
    <xf numFmtId="165" fontId="48" fillId="2" borderId="0" xfId="0" applyNumberFormat="1" applyFont="1" applyFill="1" applyAlignment="1" applyProtection="1">
      <alignment horizontal="center" vertical="center"/>
      <protection hidden="1"/>
    </xf>
    <xf numFmtId="0" fontId="48" fillId="2" borderId="0" xfId="0" applyFont="1" applyFill="1" applyAlignment="1" applyProtection="1">
      <alignment horizontal="center" vertical="center"/>
      <protection hidden="1"/>
    </xf>
    <xf numFmtId="0" fontId="48" fillId="2" borderId="0" xfId="0" applyFont="1" applyFill="1" applyAlignment="1" applyProtection="1">
      <alignment horizontal="left" vertical="center"/>
      <protection hidden="1"/>
    </xf>
    <xf numFmtId="0" fontId="41" fillId="2" borderId="0" xfId="0" applyFont="1" applyFill="1" applyProtection="1">
      <protection hidden="1"/>
    </xf>
    <xf numFmtId="0" fontId="42" fillId="2" borderId="0" xfId="0" applyFont="1" applyFill="1" applyAlignment="1" applyProtection="1">
      <alignment horizontal="left"/>
      <protection hidden="1"/>
    </xf>
    <xf numFmtId="0" fontId="0" fillId="2" borderId="0" xfId="0" applyFill="1" applyAlignment="1" applyProtection="1">
      <alignment horizontal="left"/>
      <protection hidden="1"/>
    </xf>
    <xf numFmtId="0" fontId="52" fillId="5" borderId="19" xfId="0" applyFont="1" applyFill="1" applyBorder="1" applyAlignment="1" applyProtection="1">
      <alignment horizontal="center" vertical="center"/>
      <protection hidden="1"/>
    </xf>
    <xf numFmtId="166" fontId="52" fillId="5" borderId="19" xfId="0" applyNumberFormat="1" applyFont="1" applyFill="1" applyBorder="1" applyAlignment="1" applyProtection="1">
      <alignment horizontal="left" vertical="center" indent="1"/>
      <protection hidden="1"/>
    </xf>
    <xf numFmtId="0" fontId="52" fillId="8" borderId="0" xfId="0" applyFont="1" applyFill="1" applyAlignment="1" applyProtection="1">
      <alignment horizontal="center" vertical="center"/>
      <protection hidden="1"/>
    </xf>
    <xf numFmtId="166" fontId="52" fillId="8" borderId="0" xfId="0" applyNumberFormat="1" applyFont="1" applyFill="1" applyAlignment="1" applyProtection="1">
      <alignment horizontal="left" vertical="center" indent="1"/>
      <protection hidden="1"/>
    </xf>
    <xf numFmtId="0" fontId="52" fillId="5" borderId="0" xfId="0" applyFont="1" applyFill="1" applyAlignment="1" applyProtection="1">
      <alignment horizontal="center" vertical="center"/>
      <protection hidden="1"/>
    </xf>
    <xf numFmtId="166" fontId="52" fillId="5" borderId="0" xfId="0" applyNumberFormat="1" applyFont="1" applyFill="1" applyAlignment="1" applyProtection="1">
      <alignment horizontal="left" vertical="center" indent="1"/>
      <protection hidden="1"/>
    </xf>
    <xf numFmtId="0" fontId="52" fillId="8" borderId="24" xfId="0" applyFont="1" applyFill="1" applyBorder="1" applyAlignment="1" applyProtection="1">
      <alignment horizontal="center" vertical="center"/>
      <protection hidden="1"/>
    </xf>
    <xf numFmtId="166" fontId="52" fillId="8" borderId="24" xfId="0" applyNumberFormat="1" applyFont="1" applyFill="1" applyBorder="1" applyAlignment="1" applyProtection="1">
      <alignment horizontal="left" vertical="center" indent="1"/>
      <protection hidden="1"/>
    </xf>
  </cellXfs>
  <cellStyles count="3">
    <cellStyle name="Hyperlink" xfId="1" builtinId="8"/>
    <cellStyle name="Normal" xfId="0" builtinId="0"/>
    <cellStyle name="Percent" xfId="2" builtinId="5"/>
  </cellStyles>
  <dxfs count="36">
    <dxf>
      <font>
        <strike val="0"/>
        <outline val="0"/>
        <shadow val="0"/>
        <u val="none"/>
        <vertAlign val="baseline"/>
        <sz val="11"/>
        <color theme="9" tint="0.39997558519241921"/>
        <name val="Bahnschrift"/>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right style="thin">
          <color theme="9" tint="0.79995117038483843"/>
        </right>
        <top/>
        <bottom/>
      </border>
      <protection locked="1" hidden="1"/>
    </dxf>
    <dxf>
      <font>
        <strike val="0"/>
        <outline val="0"/>
        <shadow val="0"/>
        <u val="none"/>
        <vertAlign val="baseline"/>
        <sz val="11"/>
        <color theme="9" tint="0.39997558519241921"/>
        <name val="Bahnschrift"/>
        <family val="2"/>
        <scheme val="none"/>
      </font>
      <numFmt numFmtId="166" formatCode="[$-409]d\-mmm\-yy;@"/>
      <fill>
        <patternFill patternType="solid">
          <fgColor indexed="64"/>
          <bgColor theme="0"/>
        </patternFill>
      </fill>
      <alignment horizontal="left" vertical="center" textRotation="0" wrapText="0" relativeIndent="1" justifyLastLine="0" shrinkToFit="0" readingOrder="0"/>
      <protection locked="1" hidden="1"/>
    </dxf>
    <dxf>
      <font>
        <strike val="0"/>
        <outline val="0"/>
        <shadow val="0"/>
        <u val="none"/>
        <vertAlign val="baseline"/>
        <sz val="11"/>
        <color theme="9" tint="0.39997558519241921"/>
        <name val="Bahnschrift"/>
        <family val="2"/>
        <scheme val="none"/>
      </font>
      <numFmt numFmtId="166" formatCode="[$-409]d\-mmm\-yy;@"/>
      <fill>
        <patternFill patternType="solid">
          <fgColor indexed="64"/>
          <bgColor theme="0"/>
        </patternFill>
      </fill>
      <alignment horizontal="left" vertical="center" textRotation="0" wrapText="0" relativeIndent="1" justifyLastLine="0" shrinkToFit="0" readingOrder="0"/>
      <protection locked="1" hidden="1"/>
    </dxf>
    <dxf>
      <font>
        <strike val="0"/>
        <outline val="0"/>
        <shadow val="0"/>
        <u val="none"/>
        <vertAlign val="baseline"/>
        <sz val="11"/>
        <color theme="9" tint="0.39997558519241921"/>
        <name val="Bahnschrift"/>
        <family val="2"/>
        <scheme val="none"/>
      </font>
      <numFmt numFmtId="0" formatCode="General"/>
      <fill>
        <patternFill patternType="solid">
          <fgColor indexed="64"/>
          <bgColor theme="0"/>
        </patternFill>
      </fill>
      <alignment horizontal="center" vertical="center" textRotation="0" wrapText="0" indent="0" justifyLastLine="0" shrinkToFit="0" readingOrder="0"/>
      <protection locked="1" hidden="1"/>
    </dxf>
    <dxf>
      <font>
        <color theme="1" tint="0.89996032593768116"/>
      </font>
      <fill>
        <patternFill>
          <bgColor theme="1" tint="0.89996032593768116"/>
        </patternFill>
      </fill>
    </dxf>
    <dxf>
      <font>
        <color theme="0" tint="-4.9989318521683403E-2"/>
      </font>
      <fill>
        <patternFill>
          <bgColor theme="0" tint="-4.9989318521683403E-2"/>
        </patternFill>
      </fill>
    </dxf>
    <dxf>
      <alignment horizontal="left" vertical="center" textRotation="0" wrapText="0" relativeIndent="1" justifyLastLine="0" shrinkToFit="0" readingOrder="0"/>
      <protection locked="0" hidden="0"/>
    </dxf>
    <dxf>
      <alignment horizontal="center" vertical="center" textRotation="0" wrapText="0" indent="0" justifyLastLine="0" shrinkToFit="0" readingOrder="0"/>
      <protection locked="0" hidden="0"/>
    </dxf>
    <dxf>
      <alignment horizontal="left" vertical="center" textRotation="0" wrapText="0" relativeIndent="1" justifyLastLine="0" shrinkToFit="0" readingOrder="0"/>
      <protection locked="0" hidden="0"/>
    </dxf>
    <dxf>
      <alignment horizontal="left" vertical="center" textRotation="0" wrapText="0" relativeIndent="1" justifyLastLine="0" shrinkToFit="0" readingOrder="0"/>
      <protection locked="0" hidden="0"/>
    </dxf>
    <dxf>
      <alignment horizontal="left" vertical="center" textRotation="0" wrapText="0" indent="1" justifyLastLine="0" shrinkToFit="0" readingOrder="0"/>
      <protection locked="0" hidden="0"/>
    </dxf>
    <dxf>
      <alignment horizontal="left" vertical="center" textRotation="0" wrapText="0" relativeIndent="1" justifyLastLine="0" shrinkToFit="0" readingOrder="0"/>
      <protection locked="0" hidden="0"/>
    </dxf>
    <dxf>
      <alignment horizontal="left" vertical="center" textRotation="0" wrapText="0" relativeIndent="1" justifyLastLine="0" shrinkToFit="0" readingOrder="0"/>
      <protection locked="0" hidden="0"/>
    </dxf>
    <dxf>
      <alignment horizontal="left" vertical="center" textRotation="0" wrapText="0" relativeIndent="1" justifyLastLine="0" shrinkToFit="0" readingOrder="0"/>
      <protection locked="0" hidden="0"/>
    </dxf>
    <dxf>
      <alignment horizontal="left" vertical="center" textRotation="0" wrapText="0" relativeIndent="1" justifyLastLine="0" shrinkToFit="0" readingOrder="0"/>
      <protection locked="0" hidden="0"/>
    </dxf>
    <dxf>
      <font>
        <strike val="0"/>
        <outline val="0"/>
        <shadow val="0"/>
        <u val="none"/>
        <vertAlign val="baseline"/>
        <sz val="12"/>
        <color theme="1"/>
        <name val="Bahnschrift"/>
        <family val="2"/>
        <scheme val="none"/>
      </font>
      <fill>
        <patternFill patternType="solid">
          <fgColor indexed="64"/>
          <bgColor theme="7" tint="-0.499984740745262"/>
        </patternFill>
      </fill>
      <alignment horizontal="left" vertical="center" textRotation="0" wrapText="0" relativeIndent="1" justifyLastLine="0" shrinkToFit="0" readingOrder="0"/>
    </dxf>
    <dxf>
      <font>
        <strike val="0"/>
        <outline val="0"/>
        <shadow val="0"/>
        <u val="none"/>
        <vertAlign val="baseline"/>
        <name val="Bahnschrift"/>
        <family val="2"/>
        <scheme val="none"/>
      </font>
      <fill>
        <patternFill>
          <fgColor indexed="64"/>
          <bgColor theme="0"/>
        </patternFill>
      </fill>
      <alignment horizontal="left" vertical="center" textRotation="0" wrapText="0" relativeIndent="1" justifyLastLine="0" shrinkToFit="0" readingOrder="0"/>
      <border diagonalUp="0" diagonalDown="0" outline="0">
        <left style="thin">
          <color theme="9" tint="0.79995117038483843"/>
        </left>
        <right/>
        <top/>
        <bottom/>
      </border>
      <protection locked="0" hidden="0"/>
    </dxf>
    <dxf>
      <border>
        <top style="thin">
          <color theme="0" tint="-0.14996795556505021"/>
        </top>
      </border>
    </dxf>
    <dxf>
      <border diagonalUp="0" diagonalDown="0">
        <left style="thin">
          <color theme="0" tint="-0.14996795556505021"/>
        </left>
        <right style="thin">
          <color theme="0" tint="-0.14996795556505021"/>
        </right>
        <top style="thin">
          <color theme="0" tint="-0.14996795556505021"/>
        </top>
        <bottom style="thin">
          <color theme="0" tint="-0.14996795556505021"/>
        </bottom>
      </border>
    </dxf>
    <dxf>
      <font>
        <strike val="0"/>
        <outline val="0"/>
        <shadow val="0"/>
        <u val="none"/>
        <vertAlign val="baseline"/>
        <name val="Bahnschrift"/>
        <family val="2"/>
        <scheme val="none"/>
      </font>
      <fill>
        <patternFill>
          <fgColor indexed="64"/>
          <bgColor theme="0"/>
        </patternFill>
      </fill>
      <alignment horizontal="left" vertical="center" textRotation="0" wrapText="0" relativeIndent="1" justifyLastLine="0" shrinkToFit="0" readingOrder="0"/>
    </dxf>
    <dxf>
      <border>
        <bottom style="thin">
          <color theme="0" tint="-0.14996795556505021"/>
        </bottom>
      </border>
    </dxf>
    <dxf>
      <font>
        <b val="0"/>
        <strike val="0"/>
        <outline val="0"/>
        <shadow val="0"/>
        <u val="none"/>
        <vertAlign val="baseline"/>
        <sz val="16"/>
        <color theme="1"/>
        <name val="Bahnschrift"/>
        <family val="2"/>
        <scheme val="none"/>
      </font>
      <alignment horizontal="left" vertical="center" textRotation="0" wrapText="0" relativeIndent="1" justifyLastLine="0" shrinkToFit="0" readingOrder="0"/>
      <border diagonalUp="0" diagonalDown="0" outline="0">
        <left style="thin">
          <color theme="0" tint="-0.14996795556505021"/>
        </left>
        <right style="thin">
          <color theme="0" tint="-0.14996795556505021"/>
        </right>
        <top/>
        <bottom/>
      </border>
    </dxf>
    <dxf>
      <fill>
        <patternFill patternType="solid">
          <fgColor theme="7" tint="0.79995117038483843"/>
          <bgColor theme="7" tint="0.79998168889431442"/>
        </patternFill>
      </fill>
    </dxf>
    <dxf>
      <fill>
        <patternFill patternType="solid">
          <fgColor theme="7" tint="0.79995117038483843"/>
          <bgColor theme="0" tint="-4.9989318521683403E-2"/>
        </patternFill>
      </fill>
    </dxf>
    <dxf>
      <font>
        <b/>
        <color theme="1"/>
      </font>
    </dxf>
    <dxf>
      <font>
        <b/>
        <color theme="1"/>
      </font>
    </dxf>
    <dxf>
      <font>
        <b/>
        <color theme="1"/>
      </font>
      <border>
        <top style="double">
          <color theme="4"/>
        </top>
      </border>
    </dxf>
    <dxf>
      <font>
        <b/>
        <color theme="0"/>
      </font>
      <fill>
        <patternFill patternType="solid">
          <fgColor theme="4"/>
          <bgColor theme="7"/>
        </patternFill>
      </fill>
    </dxf>
    <dxf>
      <font>
        <color theme="1"/>
      </font>
      <border>
        <left style="thin">
          <color theme="0" tint="-4.9989318521683403E-2"/>
        </left>
        <right style="thin">
          <color theme="0" tint="-4.9989318521683403E-2"/>
        </right>
        <top style="thin">
          <color theme="0" tint="-4.9989318521683403E-2"/>
        </top>
        <bottom style="thin">
          <color theme="0" tint="-4.9989318521683403E-2"/>
        </bottom>
        <vertical style="thin">
          <color theme="0" tint="-4.9989318521683403E-2"/>
        </vertical>
        <horizontal style="thin">
          <color theme="0" tint="-4.9989318521683403E-2"/>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3" defaultTableStyle="TableStyleMedium2" defaultPivotStyle="PivotStyleLight16">
    <tableStyle name="ATSimpleTable" pivot="0" count="7" xr9:uid="{217BDE46-9A98-440F-A0FB-B179AA05995F}">
      <tableStyleElement type="wholeTable" dxfId="35"/>
      <tableStyleElement type="headerRow" dxfId="34"/>
      <tableStyleElement type="totalRow" dxfId="33"/>
      <tableStyleElement type="firstColumn" dxfId="32"/>
      <tableStyleElement type="lastColumn" dxfId="31"/>
      <tableStyleElement type="firstRowStripe" dxfId="30"/>
      <tableStyleElement type="firstColumnStripe" dxfId="29"/>
    </tableStyle>
    <tableStyle name="ATSimpleTables" pivot="0" count="7" xr9:uid="{2859B0BF-408F-4A04-AABC-F1CB10CF89FC}">
      <tableStyleElement type="wholeTable" dxfId="28"/>
      <tableStyleElement type="headerRow" dxfId="27"/>
      <tableStyleElement type="totalRow" dxfId="26"/>
      <tableStyleElement type="firstColumn" dxfId="25"/>
      <tableStyleElement type="lastColumn" dxfId="24"/>
      <tableStyleElement type="firstRowStripe" dxfId="23"/>
      <tableStyleElement type="firstColumnStripe" dxfId="22"/>
    </tableStyle>
    <tableStyle name="Table Style 1" pivot="0" count="0" xr9:uid="{24D68255-20BD-4549-8802-3318555AAB27}"/>
  </tableStyles>
  <colors>
    <mruColors>
      <color rgb="FFFF0000"/>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8.sv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760180620948861E-2"/>
          <c:y val="0.17115737018450816"/>
          <c:w val="0.94834552765310365"/>
          <c:h val="0.82175183144638864"/>
        </c:manualLayout>
      </c:layout>
      <c:barChart>
        <c:barDir val="bar"/>
        <c:grouping val="stacked"/>
        <c:varyColors val="0"/>
        <c:ser>
          <c:idx val="0"/>
          <c:order val="0"/>
          <c:tx>
            <c:strRef>
              <c:f>Projects!$D$7</c:f>
              <c:strCache>
                <c:ptCount val="1"/>
                <c:pt idx="0">
                  <c:v>Start</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accent4">
                        <a:lumMod val="75000"/>
                      </a:schemeClr>
                    </a:solidFill>
                    <a:latin typeface="Bahnschrift" panose="020B0502040204020203" pitchFamily="34" charset="0"/>
                    <a:ea typeface="+mn-ea"/>
                    <a:cs typeface="+mn-cs"/>
                  </a:defRPr>
                </a:pPr>
                <a:endParaRPr lang="en-US"/>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Projects!$B$8:$B$17</c:f>
              <c:strCache>
                <c:ptCount val="10"/>
                <c:pt idx="0">
                  <c:v>Project 1</c:v>
                </c:pt>
                <c:pt idx="1">
                  <c:v>Project 2</c:v>
                </c:pt>
                <c:pt idx="2">
                  <c:v>Project 3</c:v>
                </c:pt>
                <c:pt idx="3">
                  <c:v>Project 4</c:v>
                </c:pt>
                <c:pt idx="4">
                  <c:v>Project 5</c:v>
                </c:pt>
                <c:pt idx="5">
                  <c:v>Project 6</c:v>
                </c:pt>
                <c:pt idx="6">
                  <c:v>Project 7</c:v>
                </c:pt>
                <c:pt idx="7">
                  <c:v>Project 8</c:v>
                </c:pt>
                <c:pt idx="8">
                  <c:v>Project 9</c:v>
                </c:pt>
                <c:pt idx="9">
                  <c:v>Project 10</c:v>
                </c:pt>
              </c:strCache>
            </c:strRef>
          </c:cat>
          <c:val>
            <c:numRef>
              <c:f>Projects!$D$8:$D$17</c:f>
              <c:numCache>
                <c:formatCode>[$-409]d\-mmm\-yy;@</c:formatCode>
                <c:ptCount val="10"/>
                <c:pt idx="0">
                  <c:v>46023</c:v>
                </c:pt>
                <c:pt idx="1">
                  <c:v>46174</c:v>
                </c:pt>
                <c:pt idx="2">
                  <c:v>46388</c:v>
                </c:pt>
                <c:pt idx="3">
                  <c:v>46054</c:v>
                </c:pt>
                <c:pt idx="4">
                  <c:v>46023</c:v>
                </c:pt>
                <c:pt idx="5">
                  <c:v>46023</c:v>
                </c:pt>
                <c:pt idx="6">
                  <c:v>46023</c:v>
                </c:pt>
                <c:pt idx="7">
                  <c:v>46388</c:v>
                </c:pt>
                <c:pt idx="8">
                  <c:v>46174</c:v>
                </c:pt>
                <c:pt idx="9">
                  <c:v>46174</c:v>
                </c:pt>
              </c:numCache>
            </c:numRef>
          </c:val>
          <c:extLst>
            <c:ext xmlns:c16="http://schemas.microsoft.com/office/drawing/2014/chart" uri="{C3380CC4-5D6E-409C-BE32-E72D297353CC}">
              <c16:uniqueId val="{00000000-D086-49A3-852E-2C1473DFE5F9}"/>
            </c:ext>
          </c:extLst>
        </c:ser>
        <c:ser>
          <c:idx val="1"/>
          <c:order val="1"/>
          <c:tx>
            <c:strRef>
              <c:f>Projects!$F$7</c:f>
              <c:strCache>
                <c:ptCount val="1"/>
                <c:pt idx="0">
                  <c:v>Duration</c:v>
                </c:pt>
              </c:strCache>
            </c:strRef>
          </c:tx>
          <c:spPr>
            <a:blipFill>
              <a:blip xmlns:r="http://schemas.openxmlformats.org/officeDocument/2006/relationships" r:embed="rId3">
                <a:extLst>
                  <a:ext uri="{96DAC541-7B7A-43D3-8B79-37D633B846F1}">
                    <asvg:svgBlip xmlns:asvg="http://schemas.microsoft.com/office/drawing/2016/SVG/main" r:embed="rId4"/>
                  </a:ext>
                </a:extLst>
              </a:blip>
              <a:stretch>
                <a:fillRect/>
              </a:stretch>
            </a:blipFill>
            <a:ln>
              <a:noFill/>
            </a:ln>
            <a:effectLst/>
          </c:spPr>
          <c:invertIfNegative val="0"/>
          <c:cat>
            <c:strRef>
              <c:f>Projects!$B$8:$B$17</c:f>
              <c:strCache>
                <c:ptCount val="10"/>
                <c:pt idx="0">
                  <c:v>Project 1</c:v>
                </c:pt>
                <c:pt idx="1">
                  <c:v>Project 2</c:v>
                </c:pt>
                <c:pt idx="2">
                  <c:v>Project 3</c:v>
                </c:pt>
                <c:pt idx="3">
                  <c:v>Project 4</c:v>
                </c:pt>
                <c:pt idx="4">
                  <c:v>Project 5</c:v>
                </c:pt>
                <c:pt idx="5">
                  <c:v>Project 6</c:v>
                </c:pt>
                <c:pt idx="6">
                  <c:v>Project 7</c:v>
                </c:pt>
                <c:pt idx="7">
                  <c:v>Project 8</c:v>
                </c:pt>
                <c:pt idx="8">
                  <c:v>Project 9</c:v>
                </c:pt>
                <c:pt idx="9">
                  <c:v>Project 10</c:v>
                </c:pt>
              </c:strCache>
            </c:strRef>
          </c:cat>
          <c:val>
            <c:numRef>
              <c:f>Projects!$F$8:$F$17</c:f>
              <c:numCache>
                <c:formatCode>General</c:formatCode>
                <c:ptCount val="10"/>
                <c:pt idx="0">
                  <c:v>310</c:v>
                </c:pt>
                <c:pt idx="1">
                  <c:v>306</c:v>
                </c:pt>
                <c:pt idx="2">
                  <c:v>267</c:v>
                </c:pt>
                <c:pt idx="3">
                  <c:v>312</c:v>
                </c:pt>
                <c:pt idx="4">
                  <c:v>428</c:v>
                </c:pt>
                <c:pt idx="5">
                  <c:v>241</c:v>
                </c:pt>
                <c:pt idx="6">
                  <c:v>310</c:v>
                </c:pt>
                <c:pt idx="7">
                  <c:v>267</c:v>
                </c:pt>
                <c:pt idx="8">
                  <c:v>306</c:v>
                </c:pt>
                <c:pt idx="9">
                  <c:v>540</c:v>
                </c:pt>
              </c:numCache>
            </c:numRef>
          </c:val>
          <c:extLst>
            <c:ext xmlns:c16="http://schemas.microsoft.com/office/drawing/2014/chart" uri="{C3380CC4-5D6E-409C-BE32-E72D297353CC}">
              <c16:uniqueId val="{00000002-D086-49A3-852E-2C1473DFE5F9}"/>
            </c:ext>
          </c:extLst>
        </c:ser>
        <c:dLbls>
          <c:showLegendKey val="0"/>
          <c:showVal val="0"/>
          <c:showCatName val="0"/>
          <c:showSerName val="0"/>
          <c:showPercent val="0"/>
          <c:showBubbleSize val="0"/>
        </c:dLbls>
        <c:gapWidth val="50"/>
        <c:overlap val="100"/>
        <c:axId val="1139981311"/>
        <c:axId val="1139997951"/>
      </c:barChart>
      <c:catAx>
        <c:axId val="1139981311"/>
        <c:scaling>
          <c:orientation val="maxMin"/>
        </c:scaling>
        <c:delete val="1"/>
        <c:axPos val="l"/>
        <c:numFmt formatCode="General" sourceLinked="1"/>
        <c:majorTickMark val="none"/>
        <c:minorTickMark val="none"/>
        <c:tickLblPos val="nextTo"/>
        <c:crossAx val="1139997951"/>
        <c:crosses val="autoZero"/>
        <c:auto val="1"/>
        <c:lblAlgn val="ctr"/>
        <c:lblOffset val="100"/>
        <c:noMultiLvlLbl val="0"/>
      </c:catAx>
      <c:valAx>
        <c:axId val="1139997951"/>
        <c:scaling>
          <c:orientation val="minMax"/>
        </c:scaling>
        <c:delete val="0"/>
        <c:axPos val="t"/>
        <c:numFmt formatCode="[$-409]d\-mmm\-yy;@" sourceLinked="1"/>
        <c:majorTickMark val="none"/>
        <c:minorTickMark val="none"/>
        <c:tickLblPos val="low"/>
        <c:spPr>
          <a:noFill/>
          <a:ln>
            <a:noFill/>
          </a:ln>
          <a:effectLst/>
        </c:spPr>
        <c:txPr>
          <a:bodyPr rot="-5400000" spcFirstLastPara="1" vertOverflow="ellipsis" wrap="square" anchor="ctr" anchorCtr="1"/>
          <a:lstStyle/>
          <a:p>
            <a:pPr>
              <a:defRPr sz="105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crossAx val="113998131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analysistabs.com/project/management/templates/?utm_source=af&amp;utm_medium=xlrpt" TargetMode="External"/><Relationship Id="rId7" Type="http://schemas.openxmlformats.org/officeDocument/2006/relationships/hyperlink" Target="https://analysistabs.com/project/management/?utm_source=af&amp;utm_medium=xlrpt" TargetMode="External"/><Relationship Id="rId12" Type="http://schemas.openxmlformats.org/officeDocument/2006/relationships/hyperlink" Target="#atTasks"/><Relationship Id="rId2" Type="http://schemas.openxmlformats.org/officeDocument/2006/relationships/image" Target="../media/image1.png"/><Relationship Id="rId1" Type="http://schemas.openxmlformats.org/officeDocument/2006/relationships/hyperlink" Target="https://analysistabs.org/?utm_source=af&amp;utm_medium=xlrpt" TargetMode="External"/><Relationship Id="rId6" Type="http://schemas.openxmlformats.org/officeDocument/2006/relationships/image" Target="../media/image4.png"/><Relationship Id="rId11" Type="http://schemas.openxmlformats.org/officeDocument/2006/relationships/hyperlink" Target="#atProjects"/><Relationship Id="rId5" Type="http://schemas.openxmlformats.org/officeDocument/2006/relationships/image" Target="../media/image3.png"/><Relationship Id="rId10" Type="http://schemas.openxmlformats.org/officeDocument/2006/relationships/hyperlink" Target="#atSummary"/><Relationship Id="rId4" Type="http://schemas.openxmlformats.org/officeDocument/2006/relationships/image" Target="../media/image2.png"/><Relationship Id="rId9" Type="http://schemas.openxmlformats.org/officeDocument/2006/relationships/hyperlink" Target="mailto:info@analysistabs.com?subject=Analysistabs%20-%20PM%20Templates%20|%20Feedback"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https://analysistabs.org/product/simple-project-resource-planning-excel-template/?utm_source=af&amp;utm_medium=xlrpt" TargetMode="External"/><Relationship Id="rId3" Type="http://schemas.openxmlformats.org/officeDocument/2006/relationships/image" Target="../media/image6.png"/><Relationship Id="rId7" Type="http://schemas.openxmlformats.org/officeDocument/2006/relationships/hyperlink" Target="#'Resource Summary'!B8"/><Relationship Id="rId2" Type="http://schemas.openxmlformats.org/officeDocument/2006/relationships/hyperlink" Target="https://analysistabs.com/project/management/?utm_source=af&amp;utm_medium=xlrpt" TargetMode="External"/><Relationship Id="rId1" Type="http://schemas.openxmlformats.org/officeDocument/2006/relationships/hyperlink" Target="https://analysistabs.org/?utm_source=af&amp;utm_medium=xlrpt" TargetMode="External"/><Relationship Id="rId6" Type="http://schemas.openxmlformats.org/officeDocument/2006/relationships/hyperlink" Target="#atTasks"/><Relationship Id="rId5" Type="http://schemas.openxmlformats.org/officeDocument/2006/relationships/hyperlink" Target="#atProjects"/><Relationship Id="rId10" Type="http://schemas.openxmlformats.org/officeDocument/2006/relationships/hyperlink" Target="https://analysistabs.org/product/all-in-one-professional-pm-pack/?utm_source=af&amp;utm_medium=xlrpt" TargetMode="External"/><Relationship Id="rId4" Type="http://schemas.openxmlformats.org/officeDocument/2006/relationships/hyperlink" Target="#atSummary"/><Relationship Id="rId9" Type="http://schemas.openxmlformats.org/officeDocument/2006/relationships/hyperlink" Target="https://analysistabs.org/product/ultimate-excel-resource-management-template/?utm_source=af&amp;utm_medium=xlrp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com/project/management/?utm_source=af&amp;utm_medium=xlrpt" TargetMode="External"/><Relationship Id="rId7" Type="http://schemas.openxmlformats.org/officeDocument/2006/relationships/hyperlink" Target="#atTasks"/><Relationship Id="rId2" Type="http://schemas.openxmlformats.org/officeDocument/2006/relationships/hyperlink" Target="#Projects!B8"/><Relationship Id="rId1" Type="http://schemas.openxmlformats.org/officeDocument/2006/relationships/chart" Target="../charts/chart1.xml"/><Relationship Id="rId6" Type="http://schemas.openxmlformats.org/officeDocument/2006/relationships/hyperlink" Target="#atProjects"/><Relationship Id="rId5" Type="http://schemas.openxmlformats.org/officeDocument/2006/relationships/hyperlink" Target="#atSummary"/><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atSummary"/><Relationship Id="rId2" Type="http://schemas.openxmlformats.org/officeDocument/2006/relationships/image" Target="../media/image6.png"/><Relationship Id="rId1" Type="http://schemas.openxmlformats.org/officeDocument/2006/relationships/hyperlink" Target="https://analysistabs.com/project/management/?utm_source=af&amp;utm_medium=xlrpt" TargetMode="External"/><Relationship Id="rId5" Type="http://schemas.openxmlformats.org/officeDocument/2006/relationships/hyperlink" Target="#atTasks"/><Relationship Id="rId4" Type="http://schemas.openxmlformats.org/officeDocument/2006/relationships/hyperlink" Target="#atProjects"/></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https://analysistabs.org/?utm_source=af&amp;utm_medium=xlrpt" TargetMode="External"/><Relationship Id="rId1" Type="http://schemas.openxmlformats.org/officeDocument/2006/relationships/image" Target="../media/image9.png"/><Relationship Id="rId6" Type="http://schemas.openxmlformats.org/officeDocument/2006/relationships/hyperlink" Target="https://analysistabs.org/product/ultimate-excel-resource-management-template/?utm_source=af&amp;utm_medium=xlrpt" TargetMode="External"/><Relationship Id="rId5" Type="http://schemas.openxmlformats.org/officeDocument/2006/relationships/image" Target="../media/image12.png"/><Relationship Id="rId4" Type="http://schemas.openxmlformats.org/officeDocument/2006/relationships/image" Target="../media/image11.emf"/></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3.png"/><Relationship Id="rId1" Type="http://schemas.openxmlformats.org/officeDocument/2006/relationships/hyperlink" Target="https://analysistabs.com/project/management/?utm_source=af&amp;utm_medium=xlrpt" TargetMode="Externa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16</xdr:col>
      <xdr:colOff>105736</xdr:colOff>
      <xdr:row>20</xdr:row>
      <xdr:rowOff>54428</xdr:rowOff>
    </xdr:from>
    <xdr:ext cx="5517056" cy="2681889"/>
    <xdr:pic>
      <xdr:nvPicPr>
        <xdr:cNvPr id="2" name="Picture 1">
          <a:hlinkClick xmlns:r="http://schemas.openxmlformats.org/officeDocument/2006/relationships" r:id="rId1" tooltip="120+ Professional and Premium Project Management Templates"/>
          <a:extLst>
            <a:ext uri="{FF2B5EF4-FFF2-40B4-BE49-F238E27FC236}">
              <a16:creationId xmlns:a16="http://schemas.microsoft.com/office/drawing/2014/main" id="{7456A2C8-D26E-400D-9399-DE546D329D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49661" y="3864428"/>
          <a:ext cx="5517056" cy="2681889"/>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oneCellAnchor>
  <xdr:twoCellAnchor>
    <xdr:from>
      <xdr:col>18</xdr:col>
      <xdr:colOff>355628</xdr:colOff>
      <xdr:row>17</xdr:row>
      <xdr:rowOff>42262</xdr:rowOff>
    </xdr:from>
    <xdr:to>
      <xdr:col>21</xdr:col>
      <xdr:colOff>8245</xdr:colOff>
      <xdr:row>18</xdr:row>
      <xdr:rowOff>293232</xdr:rowOff>
    </xdr:to>
    <xdr:sp macro="" textlink="">
      <xdr:nvSpPr>
        <xdr:cNvPr id="3" name="Rounded Rectangle 6">
          <a:hlinkClick xmlns:r="http://schemas.openxmlformats.org/officeDocument/2006/relationships" r:id="rId1" tooltip="120+ Premium Project Management Templates"/>
          <a:extLst>
            <a:ext uri="{FF2B5EF4-FFF2-40B4-BE49-F238E27FC236}">
              <a16:creationId xmlns:a16="http://schemas.microsoft.com/office/drawing/2014/main" id="{7D747AD8-91FD-4AFE-8EF9-DCA24585A432}"/>
            </a:ext>
          </a:extLst>
        </xdr:cNvPr>
        <xdr:cNvSpPr/>
      </xdr:nvSpPr>
      <xdr:spPr>
        <a:xfrm>
          <a:off x="10423553" y="3280762"/>
          <a:ext cx="1938617" cy="336695"/>
        </a:xfrm>
        <a:prstGeom prst="roundRect">
          <a:avLst>
            <a:gd name="adj" fmla="val 50000"/>
          </a:avLst>
        </a:prstGeom>
        <a:solidFill>
          <a:srgbClr val="00A0C8">
            <a:alpha val="62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oneCellAnchor>
    <xdr:from>
      <xdr:col>3</xdr:col>
      <xdr:colOff>387803</xdr:colOff>
      <xdr:row>20</xdr:row>
      <xdr:rowOff>54428</xdr:rowOff>
    </xdr:from>
    <xdr:ext cx="5519611" cy="2681889"/>
    <xdr:pic>
      <xdr:nvPicPr>
        <xdr:cNvPr id="4" name="Picture 3">
          <a:hlinkClick xmlns:r="http://schemas.openxmlformats.org/officeDocument/2006/relationships" r:id="rId3" tooltip="Free Project Management Templates"/>
          <a:extLst>
            <a:ext uri="{FF2B5EF4-FFF2-40B4-BE49-F238E27FC236}">
              <a16:creationId xmlns:a16="http://schemas.microsoft.com/office/drawing/2014/main" id="{6A0C2786-1483-4710-9BBF-A79A1B4247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2228" y="3864428"/>
          <a:ext cx="5519611" cy="2681889"/>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oneCellAnchor>
  <xdr:twoCellAnchor>
    <xdr:from>
      <xdr:col>6</xdr:col>
      <xdr:colOff>99332</xdr:colOff>
      <xdr:row>18</xdr:row>
      <xdr:rowOff>115663</xdr:rowOff>
    </xdr:from>
    <xdr:to>
      <xdr:col>10</xdr:col>
      <xdr:colOff>242208</xdr:colOff>
      <xdr:row>19</xdr:row>
      <xdr:rowOff>6804</xdr:rowOff>
    </xdr:to>
    <xdr:grpSp>
      <xdr:nvGrpSpPr>
        <xdr:cNvPr id="5" name="Group 4">
          <a:hlinkClick xmlns:r="http://schemas.openxmlformats.org/officeDocument/2006/relationships" r:id="rId3" tooltip="Free Project Management Templates"/>
          <a:extLst>
            <a:ext uri="{FF2B5EF4-FFF2-40B4-BE49-F238E27FC236}">
              <a16:creationId xmlns:a16="http://schemas.microsoft.com/office/drawing/2014/main" id="{32F3E508-4D97-4261-80D5-4D33529BE565}"/>
            </a:ext>
          </a:extLst>
        </xdr:cNvPr>
        <xdr:cNvGrpSpPr/>
      </xdr:nvGrpSpPr>
      <xdr:grpSpPr>
        <a:xfrm>
          <a:off x="3401332" y="5367487"/>
          <a:ext cx="2712758" cy="481317"/>
          <a:chOff x="4000500" y="3838577"/>
          <a:chExt cx="2581276" cy="476248"/>
        </a:xfrm>
      </xdr:grpSpPr>
      <xdr:sp macro="" textlink="">
        <xdr:nvSpPr>
          <xdr:cNvPr id="6" name="Rounded Rectangle 6">
            <a:extLst>
              <a:ext uri="{FF2B5EF4-FFF2-40B4-BE49-F238E27FC236}">
                <a16:creationId xmlns:a16="http://schemas.microsoft.com/office/drawing/2014/main" id="{F546E0E3-3D29-AC46-E555-096A7DB33F01}"/>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7" name="Picture 6">
            <a:extLst>
              <a:ext uri="{FF2B5EF4-FFF2-40B4-BE49-F238E27FC236}">
                <a16:creationId xmlns:a16="http://schemas.microsoft.com/office/drawing/2014/main" id="{FC6A024A-3618-A842-18C8-DE579CAF6C7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046826" y="3880617"/>
            <a:ext cx="2240972" cy="392168"/>
          </a:xfrm>
          <a:prstGeom prst="rect">
            <a:avLst/>
          </a:prstGeom>
        </xdr:spPr>
      </xdr:pic>
    </xdr:grpSp>
    <xdr:clientData/>
  </xdr:twoCellAnchor>
  <xdr:oneCellAnchor>
    <xdr:from>
      <xdr:col>15</xdr:col>
      <xdr:colOff>565578</xdr:colOff>
      <xdr:row>8</xdr:row>
      <xdr:rowOff>187227</xdr:rowOff>
    </xdr:from>
    <xdr:ext cx="6125751" cy="1048122"/>
    <xdr:pic>
      <xdr:nvPicPr>
        <xdr:cNvPr id="8" name="Picture 7">
          <a:hlinkClick xmlns:r="http://schemas.openxmlformats.org/officeDocument/2006/relationships" r:id="rId1" tooltip="120+ Premium Project Management Templates"/>
          <a:extLst>
            <a:ext uri="{FF2B5EF4-FFF2-40B4-BE49-F238E27FC236}">
              <a16:creationId xmlns:a16="http://schemas.microsoft.com/office/drawing/2014/main" id="{549725E6-81D1-4098-B3CC-24C451AF757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347503" y="1711227"/>
          <a:ext cx="6125751" cy="1048122"/>
        </a:xfrm>
        <a:prstGeom prst="rect">
          <a:avLst/>
        </a:prstGeom>
      </xdr:spPr>
    </xdr:pic>
    <xdr:clientData/>
  </xdr:oneCellAnchor>
  <xdr:oneCellAnchor>
    <xdr:from>
      <xdr:col>2</xdr:col>
      <xdr:colOff>218027</xdr:colOff>
      <xdr:row>1</xdr:row>
      <xdr:rowOff>242583</xdr:rowOff>
    </xdr:from>
    <xdr:ext cx="498768" cy="496266"/>
    <xdr:pic>
      <xdr:nvPicPr>
        <xdr:cNvPr id="9" name="Picture 8">
          <a:hlinkClick xmlns:r="http://schemas.openxmlformats.org/officeDocument/2006/relationships" r:id="rId7" tooltip="analysistabs.com"/>
          <a:extLst>
            <a:ext uri="{FF2B5EF4-FFF2-40B4-BE49-F238E27FC236}">
              <a16:creationId xmlns:a16="http://schemas.microsoft.com/office/drawing/2014/main" id="{F759E521-8CE6-4A2E-A5CC-90B6B91368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9477" y="385458"/>
          <a:ext cx="498768" cy="496266"/>
        </a:xfrm>
        <a:prstGeom prst="rect">
          <a:avLst/>
        </a:prstGeom>
      </xdr:spPr>
    </xdr:pic>
    <xdr:clientData/>
  </xdr:oneCellAnchor>
  <xdr:twoCellAnchor>
    <xdr:from>
      <xdr:col>12</xdr:col>
      <xdr:colOff>98535</xdr:colOff>
      <xdr:row>15</xdr:row>
      <xdr:rowOff>98537</xdr:rowOff>
    </xdr:from>
    <xdr:to>
      <xdr:col>12</xdr:col>
      <xdr:colOff>514569</xdr:colOff>
      <xdr:row>16</xdr:row>
      <xdr:rowOff>164226</xdr:rowOff>
    </xdr:to>
    <xdr:sp macro="" textlink="">
      <xdr:nvSpPr>
        <xdr:cNvPr id="10" name="Rectangle 9">
          <a:hlinkClick xmlns:r="http://schemas.openxmlformats.org/officeDocument/2006/relationships" r:id="rId9" tooltip="Mail to info@analysistabs.com"/>
          <a:extLst>
            <a:ext uri="{FF2B5EF4-FFF2-40B4-BE49-F238E27FC236}">
              <a16:creationId xmlns:a16="http://schemas.microsoft.com/office/drawing/2014/main" id="{208E34CC-B05F-4185-B592-81F8A51575B2}"/>
            </a:ext>
          </a:extLst>
        </xdr:cNvPr>
        <xdr:cNvSpPr/>
      </xdr:nvSpPr>
      <xdr:spPr>
        <a:xfrm>
          <a:off x="6966060" y="2956037"/>
          <a:ext cx="416034" cy="2561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11" name="Rectangle 10">
          <a:hlinkClick xmlns:r="http://schemas.openxmlformats.org/officeDocument/2006/relationships" r:id="rId3" tooltip="Download | Free Project Management Templates"/>
          <a:extLst>
            <a:ext uri="{FF2B5EF4-FFF2-40B4-BE49-F238E27FC236}">
              <a16:creationId xmlns:a16="http://schemas.microsoft.com/office/drawing/2014/main" id="{BEC491B6-3D56-4C65-9330-18A11DA01545}"/>
            </a:ext>
          </a:extLst>
        </xdr:cNvPr>
        <xdr:cNvSpPr/>
      </xdr:nvSpPr>
      <xdr:spPr>
        <a:xfrm>
          <a:off x="6966060" y="2161192"/>
          <a:ext cx="416034" cy="2561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xdr:from>
      <xdr:col>9</xdr:col>
      <xdr:colOff>363588</xdr:colOff>
      <xdr:row>7</xdr:row>
      <xdr:rowOff>137139</xdr:rowOff>
    </xdr:from>
    <xdr:to>
      <xdr:col>11</xdr:col>
      <xdr:colOff>784412</xdr:colOff>
      <xdr:row>10</xdr:row>
      <xdr:rowOff>47493</xdr:rowOff>
    </xdr:to>
    <xdr:grpSp>
      <xdr:nvGrpSpPr>
        <xdr:cNvPr id="15" name="Group 14">
          <a:extLst>
            <a:ext uri="{FF2B5EF4-FFF2-40B4-BE49-F238E27FC236}">
              <a16:creationId xmlns:a16="http://schemas.microsoft.com/office/drawing/2014/main" id="{DE301E53-76B2-1284-B996-46874E2F6621}"/>
            </a:ext>
          </a:extLst>
        </xdr:cNvPr>
        <xdr:cNvGrpSpPr/>
      </xdr:nvGrpSpPr>
      <xdr:grpSpPr>
        <a:xfrm>
          <a:off x="5593000" y="1900198"/>
          <a:ext cx="1705765" cy="1255060"/>
          <a:chOff x="10184949" y="-291353"/>
          <a:chExt cx="1187824" cy="1255060"/>
        </a:xfr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xdr:grpSpPr>
      <xdr:sp macro="" textlink="">
        <xdr:nvSpPr>
          <xdr:cNvPr id="16" name="shpNav1">
            <a:hlinkClick xmlns:r="http://schemas.openxmlformats.org/officeDocument/2006/relationships" r:id="rId10" tooltip="Resource Summary"/>
            <a:extLst>
              <a:ext uri="{FF2B5EF4-FFF2-40B4-BE49-F238E27FC236}">
                <a16:creationId xmlns:a16="http://schemas.microsoft.com/office/drawing/2014/main" id="{759E2654-CF3E-EC35-82AB-EFC5FAFF9047}"/>
              </a:ext>
            </a:extLst>
          </xdr:cNvPr>
          <xdr:cNvSpPr/>
        </xdr:nvSpPr>
        <xdr:spPr>
          <a:xfrm>
            <a:off x="10184950" y="-291353"/>
            <a:ext cx="1187823" cy="328706"/>
          </a:xfrm>
          <a:prstGeom prst="round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lIns="182880" tIns="0" bIns="45720" rtlCol="0" anchor="ctr"/>
          <a:lstStyle/>
          <a:p>
            <a:pPr algn="l"/>
            <a:r>
              <a:rPr lang="en-IN" sz="1400" b="0">
                <a:solidFill>
                  <a:schemeClr val="accent4"/>
                </a:solidFill>
                <a:latin typeface="Bahnschrift" panose="020B0502040204020203" pitchFamily="34" charset="0"/>
              </a:rPr>
              <a:t>Resources </a:t>
            </a:r>
            <a:r>
              <a:rPr lang="en-IN" sz="1400" b="1" i="0">
                <a:solidFill>
                  <a:schemeClr val="accent4"/>
                </a:solidFill>
                <a:effectLst/>
                <a:latin typeface="+mn-lt"/>
                <a:ea typeface="+mn-ea"/>
                <a:cs typeface="+mn-cs"/>
              </a:rPr>
              <a:t>→</a:t>
            </a:r>
            <a:endParaRPr lang="en-IN" sz="1400" b="1">
              <a:solidFill>
                <a:schemeClr val="accent4"/>
              </a:solidFill>
              <a:latin typeface="Bahnschrift" panose="020B0502040204020203" pitchFamily="34" charset="0"/>
            </a:endParaRPr>
          </a:p>
        </xdr:txBody>
      </xdr:sp>
      <xdr:sp macro="" textlink="">
        <xdr:nvSpPr>
          <xdr:cNvPr id="17" name="shpNav2">
            <a:hlinkClick xmlns:r="http://schemas.openxmlformats.org/officeDocument/2006/relationships" r:id="rId11" tooltip="Project Summary"/>
            <a:extLst>
              <a:ext uri="{FF2B5EF4-FFF2-40B4-BE49-F238E27FC236}">
                <a16:creationId xmlns:a16="http://schemas.microsoft.com/office/drawing/2014/main" id="{AAAB8CE1-4371-D8DE-C37C-8F7E266C139D}"/>
              </a:ext>
            </a:extLst>
          </xdr:cNvPr>
          <xdr:cNvSpPr/>
        </xdr:nvSpPr>
        <xdr:spPr>
          <a:xfrm>
            <a:off x="10184949" y="171824"/>
            <a:ext cx="1187823" cy="328706"/>
          </a:xfrm>
          <a:prstGeom prst="round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lIns="182880" tIns="0" bIns="45720" rtlCol="0" anchor="ctr"/>
          <a:lstStyle/>
          <a:p>
            <a:pPr algn="l"/>
            <a:r>
              <a:rPr lang="en-IN" sz="1400" b="0">
                <a:solidFill>
                  <a:schemeClr val="accent4"/>
                </a:solidFill>
                <a:latin typeface="Bahnschrift" panose="020B0502040204020203" pitchFamily="34" charset="0"/>
              </a:rPr>
              <a:t>Projects </a:t>
            </a:r>
            <a:r>
              <a:rPr lang="en-IN" sz="1400" b="1" i="0">
                <a:solidFill>
                  <a:schemeClr val="accent4"/>
                </a:solidFill>
                <a:effectLst/>
                <a:latin typeface="+mn-lt"/>
                <a:ea typeface="+mn-ea"/>
                <a:cs typeface="+mn-cs"/>
              </a:rPr>
              <a:t>→</a:t>
            </a:r>
            <a:endParaRPr lang="en-IN" sz="1400" b="1">
              <a:solidFill>
                <a:schemeClr val="accent4"/>
              </a:solidFill>
              <a:latin typeface="Bahnschrift" panose="020B0502040204020203" pitchFamily="34" charset="0"/>
            </a:endParaRPr>
          </a:p>
        </xdr:txBody>
      </xdr:sp>
      <xdr:sp macro="" textlink="">
        <xdr:nvSpPr>
          <xdr:cNvPr id="18" name="shpNav3">
            <a:hlinkClick xmlns:r="http://schemas.openxmlformats.org/officeDocument/2006/relationships" r:id="rId12" tooltip="Tasks: Resource Allocation"/>
            <a:extLst>
              <a:ext uri="{FF2B5EF4-FFF2-40B4-BE49-F238E27FC236}">
                <a16:creationId xmlns:a16="http://schemas.microsoft.com/office/drawing/2014/main" id="{915BF3FB-A4B8-93E8-3883-7A79045015C6}"/>
              </a:ext>
            </a:extLst>
          </xdr:cNvPr>
          <xdr:cNvSpPr/>
        </xdr:nvSpPr>
        <xdr:spPr>
          <a:xfrm>
            <a:off x="10184949" y="635001"/>
            <a:ext cx="1187823" cy="328706"/>
          </a:xfrm>
          <a:prstGeom prst="roundRect">
            <a:avLst/>
          </a:prstGeom>
          <a:ln/>
        </xdr:spPr>
        <xdr:style>
          <a:lnRef idx="2">
            <a:schemeClr val="accent4"/>
          </a:lnRef>
          <a:fillRef idx="1">
            <a:schemeClr val="lt1"/>
          </a:fillRef>
          <a:effectRef idx="0">
            <a:schemeClr val="accent4"/>
          </a:effectRef>
          <a:fontRef idx="minor">
            <a:schemeClr val="dk1"/>
          </a:fontRef>
        </xdr:style>
        <xdr:txBody>
          <a:bodyPr vertOverflow="clip" horzOverflow="clip" lIns="182880" tIns="0" bIns="45720" rtlCol="0" anchor="ctr"/>
          <a:lstStyle/>
          <a:p>
            <a:pPr algn="l"/>
            <a:r>
              <a:rPr lang="en-IN" sz="1400" b="0">
                <a:solidFill>
                  <a:schemeClr val="accent4"/>
                </a:solidFill>
                <a:latin typeface="Bahnschrift" panose="020B0502040204020203" pitchFamily="34" charset="0"/>
              </a:rPr>
              <a:t>Tasks </a:t>
            </a:r>
            <a:r>
              <a:rPr lang="en-IN" sz="1400" b="1" i="0">
                <a:solidFill>
                  <a:schemeClr val="accent4"/>
                </a:solidFill>
                <a:effectLst/>
                <a:latin typeface="+mn-lt"/>
                <a:ea typeface="+mn-ea"/>
                <a:cs typeface="+mn-cs"/>
              </a:rPr>
              <a:t>→</a:t>
            </a:r>
            <a:endParaRPr lang="en-IN" sz="1400" b="1">
              <a:solidFill>
                <a:schemeClr val="accent4"/>
              </a:solidFill>
              <a:latin typeface="Bahnschrift" panose="020B0502040204020203"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18</xdr:row>
      <xdr:rowOff>12700</xdr:rowOff>
    </xdr:from>
    <xdr:to>
      <xdr:col>1</xdr:col>
      <xdr:colOff>565150</xdr:colOff>
      <xdr:row>19</xdr:row>
      <xdr:rowOff>311150</xdr:rowOff>
    </xdr:to>
    <xdr:sp macro="" textlink="">
      <xdr:nvSpPr>
        <xdr:cNvPr id="14" name="Rectangle 13">
          <a:extLst>
            <a:ext uri="{FF2B5EF4-FFF2-40B4-BE49-F238E27FC236}">
              <a16:creationId xmlns:a16="http://schemas.microsoft.com/office/drawing/2014/main" id="{E3CF0BB2-158B-AC0A-2756-DFD6D2EF0B60}"/>
            </a:ext>
          </a:extLst>
        </xdr:cNvPr>
        <xdr:cNvSpPr/>
      </xdr:nvSpPr>
      <xdr:spPr>
        <a:xfrm>
          <a:off x="336550" y="5880100"/>
          <a:ext cx="552450" cy="615950"/>
        </a:xfrm>
        <a:prstGeom prst="rect">
          <a:avLst/>
        </a:prstGeom>
        <a:solidFill>
          <a:schemeClr val="accent6">
            <a:alpha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19</xdr:col>
      <xdr:colOff>144928</xdr:colOff>
      <xdr:row>32</xdr:row>
      <xdr:rowOff>201707</xdr:rowOff>
    </xdr:from>
    <xdr:to>
      <xdr:col>32</xdr:col>
      <xdr:colOff>53869</xdr:colOff>
      <xdr:row>34</xdr:row>
      <xdr:rowOff>44264</xdr:rowOff>
    </xdr:to>
    <xdr:sp macro="" textlink="">
      <xdr:nvSpPr>
        <xdr:cNvPr id="6" name="Rectangle: Rounded Corners 5">
          <a:hlinkClick xmlns:r="http://schemas.openxmlformats.org/officeDocument/2006/relationships" r:id="rId1" tooltip="Analysistabs Project Management Templates"/>
          <a:extLst>
            <a:ext uri="{FF2B5EF4-FFF2-40B4-BE49-F238E27FC236}">
              <a16:creationId xmlns:a16="http://schemas.microsoft.com/office/drawing/2014/main" id="{91A96872-B788-4D50-8027-1500F4FA1F71}"/>
            </a:ext>
          </a:extLst>
        </xdr:cNvPr>
        <xdr:cNvSpPr/>
      </xdr:nvSpPr>
      <xdr:spPr>
        <a:xfrm>
          <a:off x="9344491" y="9607645"/>
          <a:ext cx="4242816" cy="445807"/>
        </a:xfrm>
        <a:prstGeom prst="roundRect">
          <a:avLst/>
        </a:prstGeom>
        <a:ln>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0" i="0">
              <a:solidFill>
                <a:schemeClr val="accent6"/>
              </a:solidFill>
              <a:effectLst/>
              <a:latin typeface="+mn-lt"/>
              <a:ea typeface="+mn-ea"/>
              <a:cs typeface="+mn-cs"/>
            </a:rPr>
            <a:t>Browse All Premium Templates</a:t>
          </a:r>
          <a:r>
            <a:rPr lang="nl-NL" sz="1600" b="0" i="0">
              <a:solidFill>
                <a:schemeClr val="accent6"/>
              </a:solidFill>
              <a:effectLst/>
              <a:latin typeface="Webdings" panose="05030102010509060703" pitchFamily="18" charset="2"/>
              <a:ea typeface="+mn-ea"/>
              <a:cs typeface="+mn-cs"/>
            </a:rPr>
            <a:t>4</a:t>
          </a:r>
          <a:endParaRPr lang="nl-NL" sz="900" b="0">
            <a:solidFill>
              <a:schemeClr val="accent6"/>
            </a:solidFill>
            <a:latin typeface="Webdings" panose="05030102010509060703" pitchFamily="18" charset="2"/>
          </a:endParaRPr>
        </a:p>
      </xdr:txBody>
    </xdr:sp>
    <xdr:clientData/>
  </xdr:twoCellAnchor>
  <xdr:twoCellAnchor>
    <xdr:from>
      <xdr:col>1</xdr:col>
      <xdr:colOff>141941</xdr:colOff>
      <xdr:row>0</xdr:row>
      <xdr:rowOff>135537</xdr:rowOff>
    </xdr:from>
    <xdr:to>
      <xdr:col>32</xdr:col>
      <xdr:colOff>321235</xdr:colOff>
      <xdr:row>0</xdr:row>
      <xdr:rowOff>499463</xdr:rowOff>
    </xdr:to>
    <xdr:grpSp>
      <xdr:nvGrpSpPr>
        <xdr:cNvPr id="20" name="shpTemplateNavMenu">
          <a:extLst>
            <a:ext uri="{FF2B5EF4-FFF2-40B4-BE49-F238E27FC236}">
              <a16:creationId xmlns:a16="http://schemas.microsoft.com/office/drawing/2014/main" id="{7FD1BA3D-E5BA-D731-7804-12086A6CAABA}"/>
            </a:ext>
          </a:extLst>
        </xdr:cNvPr>
        <xdr:cNvGrpSpPr>
          <a:grpSpLocks noChangeAspect="1"/>
        </xdr:cNvGrpSpPr>
      </xdr:nvGrpSpPr>
      <xdr:grpSpPr>
        <a:xfrm>
          <a:off x="467379" y="135537"/>
          <a:ext cx="13387294" cy="363926"/>
          <a:chOff x="465791" y="135537"/>
          <a:chExt cx="13298394" cy="363926"/>
        </a:xfrm>
      </xdr:grpSpPr>
      <xdr:pic>
        <xdr:nvPicPr>
          <xdr:cNvPr id="2" name="ATLogo">
            <a:hlinkClick xmlns:r="http://schemas.openxmlformats.org/officeDocument/2006/relationships" r:id="rId2" tooltip="analysistabs.com"/>
            <a:extLst>
              <a:ext uri="{FF2B5EF4-FFF2-40B4-BE49-F238E27FC236}">
                <a16:creationId xmlns:a16="http://schemas.microsoft.com/office/drawing/2014/main" id="{866CCD62-B8F4-44B1-97EF-FAB436EC59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5791" y="135537"/>
            <a:ext cx="365760" cy="363926"/>
          </a:xfrm>
          <a:prstGeom prst="rect">
            <a:avLst/>
          </a:prstGeom>
        </xdr:spPr>
      </xdr:pic>
      <xdr:sp macro="" textlink="">
        <xdr:nvSpPr>
          <xdr:cNvPr id="5" name="Title">
            <a:extLst>
              <a:ext uri="{FF2B5EF4-FFF2-40B4-BE49-F238E27FC236}">
                <a16:creationId xmlns:a16="http://schemas.microsoft.com/office/drawing/2014/main" id="{492E7A19-1D04-00F6-7DCA-C053FDB68045}"/>
              </a:ext>
            </a:extLst>
          </xdr:cNvPr>
          <xdr:cNvSpPr txBox="1"/>
        </xdr:nvSpPr>
        <xdr:spPr>
          <a:xfrm>
            <a:off x="923737" y="141194"/>
            <a:ext cx="4525684" cy="352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800">
                <a:solidFill>
                  <a:schemeClr val="accent4">
                    <a:lumMod val="75000"/>
                  </a:schemeClr>
                </a:solidFill>
                <a:latin typeface="Bahnschrift" panose="020B0502040204020203" pitchFamily="34" charset="0"/>
              </a:rPr>
              <a:t>Resource Bandwidth HeatMap</a:t>
            </a:r>
          </a:p>
        </xdr:txBody>
      </xdr:sp>
      <xdr:grpSp>
        <xdr:nvGrpSpPr>
          <xdr:cNvPr id="12" name="Group 11">
            <a:extLst>
              <a:ext uri="{FF2B5EF4-FFF2-40B4-BE49-F238E27FC236}">
                <a16:creationId xmlns:a16="http://schemas.microsoft.com/office/drawing/2014/main" id="{E970E92F-E52C-BD3E-024F-188F73F2B43D}"/>
              </a:ext>
            </a:extLst>
          </xdr:cNvPr>
          <xdr:cNvGrpSpPr/>
        </xdr:nvGrpSpPr>
        <xdr:grpSpPr>
          <a:xfrm>
            <a:off x="8274051" y="153147"/>
            <a:ext cx="5490134" cy="328706"/>
            <a:chOff x="8904940" y="141942"/>
            <a:chExt cx="3810000" cy="328706"/>
          </a:xfr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xdr:grpSpPr>
        <xdr:sp macro="" textlink="">
          <xdr:nvSpPr>
            <xdr:cNvPr id="9" name="shpNav1">
              <a:hlinkClick xmlns:r="http://schemas.openxmlformats.org/officeDocument/2006/relationships" r:id="rId4" tooltip="Resource Summary"/>
              <a:extLst>
                <a:ext uri="{FF2B5EF4-FFF2-40B4-BE49-F238E27FC236}">
                  <a16:creationId xmlns:a16="http://schemas.microsoft.com/office/drawing/2014/main" id="{53F5A1B2-8376-DD11-08FE-98424F17F658}"/>
                </a:ext>
              </a:extLst>
            </xdr:cNvPr>
            <xdr:cNvSpPr/>
          </xdr:nvSpPr>
          <xdr:spPr>
            <a:xfrm>
              <a:off x="8904940" y="141942"/>
              <a:ext cx="1187823" cy="328706"/>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bg1"/>
                  </a:solidFill>
                  <a:latin typeface="Bahnschrift" panose="020B0502040204020203" pitchFamily="34" charset="0"/>
                </a:rPr>
                <a:t>Resources</a:t>
              </a:r>
            </a:p>
          </xdr:txBody>
        </xdr:sp>
        <xdr:sp macro="" textlink="">
          <xdr:nvSpPr>
            <xdr:cNvPr id="10" name="shpNav2">
              <a:hlinkClick xmlns:r="http://schemas.openxmlformats.org/officeDocument/2006/relationships" r:id="rId5" tooltip="Project Summary"/>
              <a:extLst>
                <a:ext uri="{FF2B5EF4-FFF2-40B4-BE49-F238E27FC236}">
                  <a16:creationId xmlns:a16="http://schemas.microsoft.com/office/drawing/2014/main" id="{139C6652-9A58-0968-1B0B-BFB45057B1D9}"/>
                </a:ext>
              </a:extLst>
            </xdr:cNvPr>
            <xdr:cNvSpPr/>
          </xdr:nvSpPr>
          <xdr:spPr>
            <a:xfrm>
              <a:off x="10197352" y="141942"/>
              <a:ext cx="1187823" cy="328706"/>
            </a:xfrm>
            <a:prstGeom prst="roundRect">
              <a:avLst/>
            </a:prstGeom>
            <a:solidFill>
              <a:schemeClr val="accent4">
                <a:lumMod val="40000"/>
                <a:lumOff val="60000"/>
              </a:schemeClr>
            </a:solidFill>
            <a:ln>
              <a:solidFill>
                <a:schemeClr val="accent4">
                  <a:lumMod val="40000"/>
                  <a:lumOff val="6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Projects </a:t>
              </a:r>
            </a:p>
          </xdr:txBody>
        </xdr:sp>
        <xdr:sp macro="" textlink="">
          <xdr:nvSpPr>
            <xdr:cNvPr id="11" name="shpNav3">
              <a:hlinkClick xmlns:r="http://schemas.openxmlformats.org/officeDocument/2006/relationships" r:id="rId6" tooltip="Tasks: Resource Allocation"/>
              <a:extLst>
                <a:ext uri="{FF2B5EF4-FFF2-40B4-BE49-F238E27FC236}">
                  <a16:creationId xmlns:a16="http://schemas.microsoft.com/office/drawing/2014/main" id="{9F09ED5E-9A79-C2E4-EA00-E54266D214E8}"/>
                </a:ext>
              </a:extLst>
            </xdr:cNvPr>
            <xdr:cNvSpPr/>
          </xdr:nvSpPr>
          <xdr:spPr>
            <a:xfrm>
              <a:off x="11527117" y="141942"/>
              <a:ext cx="1187823" cy="328706"/>
            </a:xfrm>
            <a:prstGeom prst="roundRect">
              <a:avLst/>
            </a:prstGeom>
            <a:solidFill>
              <a:schemeClr val="accent4">
                <a:lumMod val="40000"/>
                <a:lumOff val="60000"/>
              </a:schemeClr>
            </a:solidFill>
            <a:ln>
              <a:solidFill>
                <a:schemeClr val="accent4">
                  <a:lumMod val="40000"/>
                  <a:lumOff val="6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Tasks</a:t>
              </a:r>
            </a:p>
          </xdr:txBody>
        </xdr:sp>
      </xdr:grpSp>
    </xdr:grpSp>
    <xdr:clientData/>
  </xdr:twoCellAnchor>
  <xdr:twoCellAnchor>
    <xdr:from>
      <xdr:col>1</xdr:col>
      <xdr:colOff>152400</xdr:colOff>
      <xdr:row>18</xdr:row>
      <xdr:rowOff>120650</xdr:rowOff>
    </xdr:from>
    <xdr:to>
      <xdr:col>1</xdr:col>
      <xdr:colOff>426720</xdr:colOff>
      <xdr:row>19</xdr:row>
      <xdr:rowOff>140970</xdr:rowOff>
    </xdr:to>
    <xdr:sp macro="" textlink="">
      <xdr:nvSpPr>
        <xdr:cNvPr id="13" name="Graphic 9" descr="Information with solid fill">
          <a:extLst>
            <a:ext uri="{FF2B5EF4-FFF2-40B4-BE49-F238E27FC236}">
              <a16:creationId xmlns:a16="http://schemas.microsoft.com/office/drawing/2014/main" id="{70CC60DC-FB7D-484C-9841-19A85F894694}"/>
            </a:ext>
          </a:extLst>
        </xdr:cNvPr>
        <xdr:cNvSpPr>
          <a:spLocks/>
        </xdr:cNvSpPr>
      </xdr:nvSpPr>
      <xdr:spPr>
        <a:xfrm>
          <a:off x="476250" y="5607050"/>
          <a:ext cx="274320" cy="274320"/>
        </a:xfrm>
        <a:custGeom>
          <a:avLst/>
          <a:gdLst>
            <a:gd name="csX0" fmla="*/ 186298 w 372595"/>
            <a:gd name="csY0" fmla="*/ 0 h 372595"/>
            <a:gd name="csX1" fmla="*/ 0 w 372595"/>
            <a:gd name="csY1" fmla="*/ 186298 h 372595"/>
            <a:gd name="csX2" fmla="*/ 186298 w 372595"/>
            <a:gd name="csY2" fmla="*/ 372596 h 372595"/>
            <a:gd name="csX3" fmla="*/ 372596 w 372595"/>
            <a:gd name="csY3" fmla="*/ 186298 h 372595"/>
            <a:gd name="csX4" fmla="*/ 186298 w 372595"/>
            <a:gd name="csY4" fmla="*/ 0 h 372595"/>
            <a:gd name="csX5" fmla="*/ 176493 w 372595"/>
            <a:gd name="csY5" fmla="*/ 49026 h 372595"/>
            <a:gd name="csX6" fmla="*/ 201005 w 372595"/>
            <a:gd name="csY6" fmla="*/ 73539 h 372595"/>
            <a:gd name="csX7" fmla="*/ 176493 w 372595"/>
            <a:gd name="csY7" fmla="*/ 98051 h 372595"/>
            <a:gd name="csX8" fmla="*/ 151980 w 372595"/>
            <a:gd name="csY8" fmla="*/ 73539 h 372595"/>
            <a:gd name="csX9" fmla="*/ 176493 w 372595"/>
            <a:gd name="csY9" fmla="*/ 49026 h 372595"/>
            <a:gd name="csX10" fmla="*/ 235324 w 372595"/>
            <a:gd name="csY10" fmla="*/ 323570 h 372595"/>
            <a:gd name="csX11" fmla="*/ 137272 w 372595"/>
            <a:gd name="csY11" fmla="*/ 323570 h 372595"/>
            <a:gd name="csX12" fmla="*/ 137272 w 372595"/>
            <a:gd name="csY12" fmla="*/ 294154 h 372595"/>
            <a:gd name="csX13" fmla="*/ 171590 w 372595"/>
            <a:gd name="csY13" fmla="*/ 294154 h 372595"/>
            <a:gd name="csX14" fmla="*/ 171590 w 372595"/>
            <a:gd name="csY14" fmla="*/ 147077 h 372595"/>
            <a:gd name="csX15" fmla="*/ 142175 w 372595"/>
            <a:gd name="csY15" fmla="*/ 147077 h 372595"/>
            <a:gd name="csX16" fmla="*/ 142175 w 372595"/>
            <a:gd name="csY16" fmla="*/ 117662 h 372595"/>
            <a:gd name="csX17" fmla="*/ 201005 w 372595"/>
            <a:gd name="csY17" fmla="*/ 117662 h 372595"/>
            <a:gd name="csX18" fmla="*/ 201005 w 372595"/>
            <a:gd name="csY18" fmla="*/ 147077 h 372595"/>
            <a:gd name="csX19" fmla="*/ 201005 w 372595"/>
            <a:gd name="csY19" fmla="*/ 294154 h 372595"/>
            <a:gd name="csX20" fmla="*/ 235324 w 372595"/>
            <a:gd name="csY20" fmla="*/ 294154 h 372595"/>
            <a:gd name="csX21" fmla="*/ 235324 w 372595"/>
            <a:gd name="csY21" fmla="*/ 323570 h 37259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Lst>
          <a:rect l="l" t="t" r="r" b="b"/>
          <a:pathLst>
            <a:path w="372595" h="372595">
              <a:moveTo>
                <a:pt x="186298" y="0"/>
              </a:moveTo>
              <a:cubicBezTo>
                <a:pt x="83344" y="0"/>
                <a:pt x="0" y="83344"/>
                <a:pt x="0" y="186298"/>
              </a:cubicBezTo>
              <a:cubicBezTo>
                <a:pt x="0" y="289252"/>
                <a:pt x="83344" y="372596"/>
                <a:pt x="186298" y="372596"/>
              </a:cubicBezTo>
              <a:cubicBezTo>
                <a:pt x="289252" y="372596"/>
                <a:pt x="372596" y="289252"/>
                <a:pt x="372596" y="186298"/>
              </a:cubicBezTo>
              <a:cubicBezTo>
                <a:pt x="372596" y="83344"/>
                <a:pt x="289252" y="0"/>
                <a:pt x="186298" y="0"/>
              </a:cubicBezTo>
              <a:close/>
              <a:moveTo>
                <a:pt x="176493" y="49026"/>
              </a:moveTo>
              <a:cubicBezTo>
                <a:pt x="190220" y="49026"/>
                <a:pt x="201005" y="59811"/>
                <a:pt x="201005" y="73539"/>
              </a:cubicBezTo>
              <a:cubicBezTo>
                <a:pt x="201005" y="87266"/>
                <a:pt x="190220" y="98051"/>
                <a:pt x="176493" y="98051"/>
              </a:cubicBezTo>
              <a:cubicBezTo>
                <a:pt x="162765" y="98051"/>
                <a:pt x="151980" y="87266"/>
                <a:pt x="151980" y="73539"/>
              </a:cubicBezTo>
              <a:cubicBezTo>
                <a:pt x="151980" y="59811"/>
                <a:pt x="162765" y="49026"/>
                <a:pt x="176493" y="49026"/>
              </a:cubicBezTo>
              <a:close/>
              <a:moveTo>
                <a:pt x="235324" y="323570"/>
              </a:moveTo>
              <a:lnTo>
                <a:pt x="137272" y="323570"/>
              </a:lnTo>
              <a:lnTo>
                <a:pt x="137272" y="294154"/>
              </a:lnTo>
              <a:lnTo>
                <a:pt x="171590" y="294154"/>
              </a:lnTo>
              <a:lnTo>
                <a:pt x="171590" y="147077"/>
              </a:lnTo>
              <a:lnTo>
                <a:pt x="142175" y="147077"/>
              </a:lnTo>
              <a:lnTo>
                <a:pt x="142175" y="117662"/>
              </a:lnTo>
              <a:lnTo>
                <a:pt x="201005" y="117662"/>
              </a:lnTo>
              <a:lnTo>
                <a:pt x="201005" y="147077"/>
              </a:lnTo>
              <a:lnTo>
                <a:pt x="201005" y="294154"/>
              </a:lnTo>
              <a:lnTo>
                <a:pt x="235324" y="294154"/>
              </a:lnTo>
              <a:lnTo>
                <a:pt x="235324" y="323570"/>
              </a:lnTo>
              <a:close/>
            </a:path>
          </a:pathLst>
        </a:custGeom>
        <a:solidFill>
          <a:schemeClr val="accent6">
            <a:lumMod val="60000"/>
            <a:lumOff val="40000"/>
          </a:schemeClr>
        </a:solidFill>
        <a:ln w="4862" cap="flat">
          <a:noFill/>
          <a:prstDash val="solid"/>
          <a:miter/>
        </a:ln>
      </xdr:spPr>
    </xdr:sp>
    <xdr:clientData/>
  </xdr:twoCellAnchor>
  <xdr:twoCellAnchor>
    <xdr:from>
      <xdr:col>1</xdr:col>
      <xdr:colOff>6350</xdr:colOff>
      <xdr:row>32</xdr:row>
      <xdr:rowOff>14942</xdr:rowOff>
    </xdr:from>
    <xdr:to>
      <xdr:col>1</xdr:col>
      <xdr:colOff>768350</xdr:colOff>
      <xdr:row>94</xdr:row>
      <xdr:rowOff>300692</xdr:rowOff>
    </xdr:to>
    <xdr:sp macro="" textlink="">
      <xdr:nvSpPr>
        <xdr:cNvPr id="15" name="Rectangle 14">
          <a:extLst>
            <a:ext uri="{FF2B5EF4-FFF2-40B4-BE49-F238E27FC236}">
              <a16:creationId xmlns:a16="http://schemas.microsoft.com/office/drawing/2014/main" id="{742B2A2A-312C-4F8C-856D-58C7183A81F9}"/>
            </a:ext>
          </a:extLst>
        </xdr:cNvPr>
        <xdr:cNvSpPr/>
      </xdr:nvSpPr>
      <xdr:spPr>
        <a:xfrm>
          <a:off x="327585" y="9689354"/>
          <a:ext cx="762000" cy="1951691"/>
        </a:xfrm>
        <a:prstGeom prst="rect">
          <a:avLst/>
        </a:prstGeom>
        <a:solidFill>
          <a:schemeClr val="bg1">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204470</xdr:colOff>
      <xdr:row>32</xdr:row>
      <xdr:rowOff>267970</xdr:rowOff>
    </xdr:from>
    <xdr:to>
      <xdr:col>1</xdr:col>
      <xdr:colOff>570230</xdr:colOff>
      <xdr:row>34</xdr:row>
      <xdr:rowOff>24130</xdr:rowOff>
    </xdr:to>
    <xdr:sp macro="" textlink="">
      <xdr:nvSpPr>
        <xdr:cNvPr id="16" name="Graphic 9" descr="Information with solid fill">
          <a:extLst>
            <a:ext uri="{FF2B5EF4-FFF2-40B4-BE49-F238E27FC236}">
              <a16:creationId xmlns:a16="http://schemas.microsoft.com/office/drawing/2014/main" id="{1709F855-C198-49F6-8189-7126B9C6400A}"/>
            </a:ext>
          </a:extLst>
        </xdr:cNvPr>
        <xdr:cNvSpPr>
          <a:spLocks noChangeAspect="1"/>
        </xdr:cNvSpPr>
      </xdr:nvSpPr>
      <xdr:spPr>
        <a:xfrm>
          <a:off x="528320" y="9939020"/>
          <a:ext cx="365760" cy="365760"/>
        </a:xfrm>
        <a:custGeom>
          <a:avLst/>
          <a:gdLst>
            <a:gd name="csX0" fmla="*/ 186298 w 372595"/>
            <a:gd name="csY0" fmla="*/ 0 h 372595"/>
            <a:gd name="csX1" fmla="*/ 0 w 372595"/>
            <a:gd name="csY1" fmla="*/ 186298 h 372595"/>
            <a:gd name="csX2" fmla="*/ 186298 w 372595"/>
            <a:gd name="csY2" fmla="*/ 372596 h 372595"/>
            <a:gd name="csX3" fmla="*/ 372596 w 372595"/>
            <a:gd name="csY3" fmla="*/ 186298 h 372595"/>
            <a:gd name="csX4" fmla="*/ 186298 w 372595"/>
            <a:gd name="csY4" fmla="*/ 0 h 372595"/>
            <a:gd name="csX5" fmla="*/ 176493 w 372595"/>
            <a:gd name="csY5" fmla="*/ 49026 h 372595"/>
            <a:gd name="csX6" fmla="*/ 201005 w 372595"/>
            <a:gd name="csY6" fmla="*/ 73539 h 372595"/>
            <a:gd name="csX7" fmla="*/ 176493 w 372595"/>
            <a:gd name="csY7" fmla="*/ 98051 h 372595"/>
            <a:gd name="csX8" fmla="*/ 151980 w 372595"/>
            <a:gd name="csY8" fmla="*/ 73539 h 372595"/>
            <a:gd name="csX9" fmla="*/ 176493 w 372595"/>
            <a:gd name="csY9" fmla="*/ 49026 h 372595"/>
            <a:gd name="csX10" fmla="*/ 235324 w 372595"/>
            <a:gd name="csY10" fmla="*/ 323570 h 372595"/>
            <a:gd name="csX11" fmla="*/ 137272 w 372595"/>
            <a:gd name="csY11" fmla="*/ 323570 h 372595"/>
            <a:gd name="csX12" fmla="*/ 137272 w 372595"/>
            <a:gd name="csY12" fmla="*/ 294154 h 372595"/>
            <a:gd name="csX13" fmla="*/ 171590 w 372595"/>
            <a:gd name="csY13" fmla="*/ 294154 h 372595"/>
            <a:gd name="csX14" fmla="*/ 171590 w 372595"/>
            <a:gd name="csY14" fmla="*/ 147077 h 372595"/>
            <a:gd name="csX15" fmla="*/ 142175 w 372595"/>
            <a:gd name="csY15" fmla="*/ 147077 h 372595"/>
            <a:gd name="csX16" fmla="*/ 142175 w 372595"/>
            <a:gd name="csY16" fmla="*/ 117662 h 372595"/>
            <a:gd name="csX17" fmla="*/ 201005 w 372595"/>
            <a:gd name="csY17" fmla="*/ 117662 h 372595"/>
            <a:gd name="csX18" fmla="*/ 201005 w 372595"/>
            <a:gd name="csY18" fmla="*/ 147077 h 372595"/>
            <a:gd name="csX19" fmla="*/ 201005 w 372595"/>
            <a:gd name="csY19" fmla="*/ 294154 h 372595"/>
            <a:gd name="csX20" fmla="*/ 235324 w 372595"/>
            <a:gd name="csY20" fmla="*/ 294154 h 372595"/>
            <a:gd name="csX21" fmla="*/ 235324 w 372595"/>
            <a:gd name="csY21" fmla="*/ 323570 h 37259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Lst>
          <a:rect l="l" t="t" r="r" b="b"/>
          <a:pathLst>
            <a:path w="372595" h="372595">
              <a:moveTo>
                <a:pt x="186298" y="0"/>
              </a:moveTo>
              <a:cubicBezTo>
                <a:pt x="83344" y="0"/>
                <a:pt x="0" y="83344"/>
                <a:pt x="0" y="186298"/>
              </a:cubicBezTo>
              <a:cubicBezTo>
                <a:pt x="0" y="289252"/>
                <a:pt x="83344" y="372596"/>
                <a:pt x="186298" y="372596"/>
              </a:cubicBezTo>
              <a:cubicBezTo>
                <a:pt x="289252" y="372596"/>
                <a:pt x="372596" y="289252"/>
                <a:pt x="372596" y="186298"/>
              </a:cubicBezTo>
              <a:cubicBezTo>
                <a:pt x="372596" y="83344"/>
                <a:pt x="289252" y="0"/>
                <a:pt x="186298" y="0"/>
              </a:cubicBezTo>
              <a:close/>
              <a:moveTo>
                <a:pt x="176493" y="49026"/>
              </a:moveTo>
              <a:cubicBezTo>
                <a:pt x="190220" y="49026"/>
                <a:pt x="201005" y="59811"/>
                <a:pt x="201005" y="73539"/>
              </a:cubicBezTo>
              <a:cubicBezTo>
                <a:pt x="201005" y="87266"/>
                <a:pt x="190220" y="98051"/>
                <a:pt x="176493" y="98051"/>
              </a:cubicBezTo>
              <a:cubicBezTo>
                <a:pt x="162765" y="98051"/>
                <a:pt x="151980" y="87266"/>
                <a:pt x="151980" y="73539"/>
              </a:cubicBezTo>
              <a:cubicBezTo>
                <a:pt x="151980" y="59811"/>
                <a:pt x="162765" y="49026"/>
                <a:pt x="176493" y="49026"/>
              </a:cubicBezTo>
              <a:close/>
              <a:moveTo>
                <a:pt x="235324" y="323570"/>
              </a:moveTo>
              <a:lnTo>
                <a:pt x="137272" y="323570"/>
              </a:lnTo>
              <a:lnTo>
                <a:pt x="137272" y="294154"/>
              </a:lnTo>
              <a:lnTo>
                <a:pt x="171590" y="294154"/>
              </a:lnTo>
              <a:lnTo>
                <a:pt x="171590" y="147077"/>
              </a:lnTo>
              <a:lnTo>
                <a:pt x="142175" y="147077"/>
              </a:lnTo>
              <a:lnTo>
                <a:pt x="142175" y="117662"/>
              </a:lnTo>
              <a:lnTo>
                <a:pt x="201005" y="117662"/>
              </a:lnTo>
              <a:lnTo>
                <a:pt x="201005" y="147077"/>
              </a:lnTo>
              <a:lnTo>
                <a:pt x="201005" y="294154"/>
              </a:lnTo>
              <a:lnTo>
                <a:pt x="235324" y="294154"/>
              </a:lnTo>
              <a:lnTo>
                <a:pt x="235324" y="323570"/>
              </a:lnTo>
              <a:close/>
            </a:path>
          </a:pathLst>
        </a:custGeom>
        <a:solidFill>
          <a:schemeClr val="accent4">
            <a:lumMod val="60000"/>
            <a:lumOff val="40000"/>
          </a:schemeClr>
        </a:solidFill>
        <a:ln w="4862" cap="flat">
          <a:noFill/>
          <a:prstDash val="solid"/>
          <a:miter/>
        </a:ln>
      </xdr:spPr>
    </xdr:sp>
    <xdr:clientData/>
  </xdr:twoCellAnchor>
  <xdr:twoCellAnchor>
    <xdr:from>
      <xdr:col>1</xdr:col>
      <xdr:colOff>95250</xdr:colOff>
      <xdr:row>6</xdr:row>
      <xdr:rowOff>152400</xdr:rowOff>
    </xdr:from>
    <xdr:to>
      <xdr:col>1</xdr:col>
      <xdr:colOff>323850</xdr:colOff>
      <xdr:row>6</xdr:row>
      <xdr:rowOff>381000</xdr:rowOff>
    </xdr:to>
    <xdr:sp macro="" textlink="">
      <xdr:nvSpPr>
        <xdr:cNvPr id="19" name="Graphic 9" descr="Information with solid fill">
          <a:hlinkClick xmlns:r="http://schemas.openxmlformats.org/officeDocument/2006/relationships" r:id="rId7" tooltip="List Your Resource Names Here"/>
          <a:extLst>
            <a:ext uri="{FF2B5EF4-FFF2-40B4-BE49-F238E27FC236}">
              <a16:creationId xmlns:a16="http://schemas.microsoft.com/office/drawing/2014/main" id="{496D7D40-2677-4270-A18B-0416F7688FDF}"/>
            </a:ext>
          </a:extLst>
        </xdr:cNvPr>
        <xdr:cNvSpPr>
          <a:spLocks noChangeAspect="1"/>
        </xdr:cNvSpPr>
      </xdr:nvSpPr>
      <xdr:spPr>
        <a:xfrm>
          <a:off x="419100" y="1644650"/>
          <a:ext cx="228600" cy="228600"/>
        </a:xfrm>
        <a:custGeom>
          <a:avLst/>
          <a:gdLst>
            <a:gd name="csX0" fmla="*/ 186298 w 372595"/>
            <a:gd name="csY0" fmla="*/ 0 h 372595"/>
            <a:gd name="csX1" fmla="*/ 0 w 372595"/>
            <a:gd name="csY1" fmla="*/ 186298 h 372595"/>
            <a:gd name="csX2" fmla="*/ 186298 w 372595"/>
            <a:gd name="csY2" fmla="*/ 372596 h 372595"/>
            <a:gd name="csX3" fmla="*/ 372596 w 372595"/>
            <a:gd name="csY3" fmla="*/ 186298 h 372595"/>
            <a:gd name="csX4" fmla="*/ 186298 w 372595"/>
            <a:gd name="csY4" fmla="*/ 0 h 372595"/>
            <a:gd name="csX5" fmla="*/ 176493 w 372595"/>
            <a:gd name="csY5" fmla="*/ 49026 h 372595"/>
            <a:gd name="csX6" fmla="*/ 201005 w 372595"/>
            <a:gd name="csY6" fmla="*/ 73539 h 372595"/>
            <a:gd name="csX7" fmla="*/ 176493 w 372595"/>
            <a:gd name="csY7" fmla="*/ 98051 h 372595"/>
            <a:gd name="csX8" fmla="*/ 151980 w 372595"/>
            <a:gd name="csY8" fmla="*/ 73539 h 372595"/>
            <a:gd name="csX9" fmla="*/ 176493 w 372595"/>
            <a:gd name="csY9" fmla="*/ 49026 h 372595"/>
            <a:gd name="csX10" fmla="*/ 235324 w 372595"/>
            <a:gd name="csY10" fmla="*/ 323570 h 372595"/>
            <a:gd name="csX11" fmla="*/ 137272 w 372595"/>
            <a:gd name="csY11" fmla="*/ 323570 h 372595"/>
            <a:gd name="csX12" fmla="*/ 137272 w 372595"/>
            <a:gd name="csY12" fmla="*/ 294154 h 372595"/>
            <a:gd name="csX13" fmla="*/ 171590 w 372595"/>
            <a:gd name="csY13" fmla="*/ 294154 h 372595"/>
            <a:gd name="csX14" fmla="*/ 171590 w 372595"/>
            <a:gd name="csY14" fmla="*/ 147077 h 372595"/>
            <a:gd name="csX15" fmla="*/ 142175 w 372595"/>
            <a:gd name="csY15" fmla="*/ 147077 h 372595"/>
            <a:gd name="csX16" fmla="*/ 142175 w 372595"/>
            <a:gd name="csY16" fmla="*/ 117662 h 372595"/>
            <a:gd name="csX17" fmla="*/ 201005 w 372595"/>
            <a:gd name="csY17" fmla="*/ 117662 h 372595"/>
            <a:gd name="csX18" fmla="*/ 201005 w 372595"/>
            <a:gd name="csY18" fmla="*/ 147077 h 372595"/>
            <a:gd name="csX19" fmla="*/ 201005 w 372595"/>
            <a:gd name="csY19" fmla="*/ 294154 h 372595"/>
            <a:gd name="csX20" fmla="*/ 235324 w 372595"/>
            <a:gd name="csY20" fmla="*/ 294154 h 372595"/>
            <a:gd name="csX21" fmla="*/ 235324 w 372595"/>
            <a:gd name="csY21" fmla="*/ 323570 h 37259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Lst>
          <a:rect l="l" t="t" r="r" b="b"/>
          <a:pathLst>
            <a:path w="372595" h="372595">
              <a:moveTo>
                <a:pt x="186298" y="0"/>
              </a:moveTo>
              <a:cubicBezTo>
                <a:pt x="83344" y="0"/>
                <a:pt x="0" y="83344"/>
                <a:pt x="0" y="186298"/>
              </a:cubicBezTo>
              <a:cubicBezTo>
                <a:pt x="0" y="289252"/>
                <a:pt x="83344" y="372596"/>
                <a:pt x="186298" y="372596"/>
              </a:cubicBezTo>
              <a:cubicBezTo>
                <a:pt x="289252" y="372596"/>
                <a:pt x="372596" y="289252"/>
                <a:pt x="372596" y="186298"/>
              </a:cubicBezTo>
              <a:cubicBezTo>
                <a:pt x="372596" y="83344"/>
                <a:pt x="289252" y="0"/>
                <a:pt x="186298" y="0"/>
              </a:cubicBezTo>
              <a:close/>
              <a:moveTo>
                <a:pt x="176493" y="49026"/>
              </a:moveTo>
              <a:cubicBezTo>
                <a:pt x="190220" y="49026"/>
                <a:pt x="201005" y="59811"/>
                <a:pt x="201005" y="73539"/>
              </a:cubicBezTo>
              <a:cubicBezTo>
                <a:pt x="201005" y="87266"/>
                <a:pt x="190220" y="98051"/>
                <a:pt x="176493" y="98051"/>
              </a:cubicBezTo>
              <a:cubicBezTo>
                <a:pt x="162765" y="98051"/>
                <a:pt x="151980" y="87266"/>
                <a:pt x="151980" y="73539"/>
              </a:cubicBezTo>
              <a:cubicBezTo>
                <a:pt x="151980" y="59811"/>
                <a:pt x="162765" y="49026"/>
                <a:pt x="176493" y="49026"/>
              </a:cubicBezTo>
              <a:close/>
              <a:moveTo>
                <a:pt x="235324" y="323570"/>
              </a:moveTo>
              <a:lnTo>
                <a:pt x="137272" y="323570"/>
              </a:lnTo>
              <a:lnTo>
                <a:pt x="137272" y="294154"/>
              </a:lnTo>
              <a:lnTo>
                <a:pt x="171590" y="294154"/>
              </a:lnTo>
              <a:lnTo>
                <a:pt x="171590" y="147077"/>
              </a:lnTo>
              <a:lnTo>
                <a:pt x="142175" y="147077"/>
              </a:lnTo>
              <a:lnTo>
                <a:pt x="142175" y="117662"/>
              </a:lnTo>
              <a:lnTo>
                <a:pt x="201005" y="117662"/>
              </a:lnTo>
              <a:lnTo>
                <a:pt x="201005" y="147077"/>
              </a:lnTo>
              <a:lnTo>
                <a:pt x="201005" y="294154"/>
              </a:lnTo>
              <a:lnTo>
                <a:pt x="235324" y="294154"/>
              </a:lnTo>
              <a:lnTo>
                <a:pt x="235324" y="323570"/>
              </a:lnTo>
              <a:close/>
            </a:path>
          </a:pathLst>
        </a:cu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sp>
    <xdr:clientData/>
  </xdr:twoCellAnchor>
  <xdr:twoCellAnchor>
    <xdr:from>
      <xdr:col>1</xdr:col>
      <xdr:colOff>1071562</xdr:colOff>
      <xdr:row>50</xdr:row>
      <xdr:rowOff>169957</xdr:rowOff>
    </xdr:from>
    <xdr:to>
      <xdr:col>6</xdr:col>
      <xdr:colOff>108132</xdr:colOff>
      <xdr:row>94</xdr:row>
      <xdr:rowOff>146050</xdr:rowOff>
    </xdr:to>
    <xdr:sp macro="" textlink="">
      <xdr:nvSpPr>
        <xdr:cNvPr id="21" name="Rectangle: Rounded Corners 20">
          <a:hlinkClick xmlns:r="http://schemas.openxmlformats.org/officeDocument/2006/relationships" r:id="rId8" tooltip="Analysistabs Project Management Templates"/>
          <a:extLst>
            <a:ext uri="{FF2B5EF4-FFF2-40B4-BE49-F238E27FC236}">
              <a16:creationId xmlns:a16="http://schemas.microsoft.com/office/drawing/2014/main" id="{1157D861-2DB0-3FF2-B801-E2BEC30B98D0}"/>
            </a:ext>
          </a:extLst>
        </xdr:cNvPr>
        <xdr:cNvSpPr/>
      </xdr:nvSpPr>
      <xdr:spPr>
        <a:xfrm>
          <a:off x="1397000" y="10671270"/>
          <a:ext cx="3576820" cy="714280"/>
        </a:xfrm>
        <a:prstGeom prst="roundRect">
          <a:avLst/>
        </a:prstGeom>
        <a:ln>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0" i="0">
              <a:solidFill>
                <a:schemeClr val="accent6"/>
              </a:solidFill>
              <a:effectLst/>
              <a:latin typeface="+mn-lt"/>
              <a:ea typeface="+mn-ea"/>
              <a:cs typeface="+mn-cs"/>
            </a:rPr>
            <a:t>Get</a:t>
          </a:r>
          <a:r>
            <a:rPr lang="nl-NL" sz="1600" b="0" i="0" baseline="0">
              <a:solidFill>
                <a:schemeClr val="accent6"/>
              </a:solidFill>
              <a:effectLst/>
              <a:latin typeface="+mn-lt"/>
              <a:ea typeface="+mn-ea"/>
              <a:cs typeface="+mn-cs"/>
            </a:rPr>
            <a:t> </a:t>
          </a:r>
          <a:r>
            <a:rPr lang="nl-NL" sz="1600" b="0" i="0">
              <a:solidFill>
                <a:schemeClr val="accent6"/>
              </a:solidFill>
              <a:effectLst/>
              <a:latin typeface="+mn-lt"/>
              <a:ea typeface="+mn-ea"/>
              <a:cs typeface="+mn-cs"/>
            </a:rPr>
            <a:t>Full</a:t>
          </a:r>
          <a:r>
            <a:rPr lang="nl-NL" sz="1600" b="0" i="0" baseline="0">
              <a:solidFill>
                <a:schemeClr val="accent6"/>
              </a:solidFill>
              <a:effectLst/>
              <a:latin typeface="+mn-lt"/>
              <a:ea typeface="+mn-ea"/>
              <a:cs typeface="+mn-cs"/>
            </a:rPr>
            <a:t> Unlocked Version</a:t>
          </a:r>
        </a:p>
        <a:p>
          <a:pPr marL="0" marR="0" indent="0" algn="ctr" defTabSz="914400" eaLnBrk="1" fontAlgn="auto" latinLnBrk="0" hangingPunct="1">
            <a:lnSpc>
              <a:spcPct val="100000"/>
            </a:lnSpc>
            <a:spcBef>
              <a:spcPts val="0"/>
            </a:spcBef>
            <a:spcAft>
              <a:spcPts val="0"/>
            </a:spcAft>
            <a:buClrTx/>
            <a:buSzTx/>
            <a:buFontTx/>
            <a:buNone/>
            <a:tabLst/>
            <a:defRPr/>
          </a:pPr>
          <a:r>
            <a:rPr lang="nl-NL" sz="1600" b="0" i="0" baseline="0">
              <a:solidFill>
                <a:schemeClr val="accent6"/>
              </a:solidFill>
              <a:effectLst/>
              <a:latin typeface="+mn-lt"/>
              <a:ea typeface="+mn-ea"/>
              <a:cs typeface="+mn-cs"/>
            </a:rPr>
            <a:t>Simple Resource Plan Template</a:t>
          </a:r>
          <a:r>
            <a:rPr lang="nl-NL" sz="1600" b="0" i="0">
              <a:solidFill>
                <a:schemeClr val="accent6"/>
              </a:solidFill>
              <a:effectLst/>
              <a:latin typeface="Webdings" panose="05030102010509060703" pitchFamily="18" charset="2"/>
              <a:ea typeface="+mn-ea"/>
              <a:cs typeface="+mn-cs"/>
            </a:rPr>
            <a:t>4</a:t>
          </a:r>
          <a:endParaRPr lang="nl-NL" sz="900" b="0">
            <a:solidFill>
              <a:schemeClr val="accent6"/>
            </a:solidFill>
            <a:latin typeface="Webdings" panose="05030102010509060703" pitchFamily="18" charset="2"/>
          </a:endParaRPr>
        </a:p>
      </xdr:txBody>
    </xdr:sp>
    <xdr:clientData/>
  </xdr:twoCellAnchor>
  <xdr:twoCellAnchor>
    <xdr:from>
      <xdr:col>7</xdr:col>
      <xdr:colOff>24278</xdr:colOff>
      <xdr:row>50</xdr:row>
      <xdr:rowOff>169957</xdr:rowOff>
    </xdr:from>
    <xdr:to>
      <xdr:col>18</xdr:col>
      <xdr:colOff>209938</xdr:colOff>
      <xdr:row>94</xdr:row>
      <xdr:rowOff>146050</xdr:rowOff>
    </xdr:to>
    <xdr:sp macro="" textlink="">
      <xdr:nvSpPr>
        <xdr:cNvPr id="22" name="Rectangle: Rounded Corners 21">
          <a:hlinkClick xmlns:r="http://schemas.openxmlformats.org/officeDocument/2006/relationships" r:id="rId9" tooltip="Analysistabs Project Management Templates"/>
          <a:extLst>
            <a:ext uri="{FF2B5EF4-FFF2-40B4-BE49-F238E27FC236}">
              <a16:creationId xmlns:a16="http://schemas.microsoft.com/office/drawing/2014/main" id="{214E9109-5F42-FF14-ABA8-7554824C3DC7}"/>
            </a:ext>
          </a:extLst>
        </xdr:cNvPr>
        <xdr:cNvSpPr/>
      </xdr:nvSpPr>
      <xdr:spPr>
        <a:xfrm>
          <a:off x="5212228" y="10628407"/>
          <a:ext cx="3817860" cy="719043"/>
        </a:xfrm>
        <a:prstGeom prst="roundRect">
          <a:avLst/>
        </a:prstGeom>
        <a:ln>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0" i="0">
              <a:solidFill>
                <a:schemeClr val="accent6"/>
              </a:solidFill>
              <a:effectLst/>
              <a:latin typeface="+mn-lt"/>
              <a:ea typeface="+mn-ea"/>
              <a:cs typeface="+mn-cs"/>
            </a:rPr>
            <a:t>Ultimate Resource Management Pack (Simple &amp; Advanced) Templates</a:t>
          </a:r>
          <a:r>
            <a:rPr lang="nl-NL" sz="1600" b="0" i="0">
              <a:solidFill>
                <a:schemeClr val="accent6"/>
              </a:solidFill>
              <a:effectLst/>
              <a:latin typeface="Webdings" panose="05030102010509060703" pitchFamily="18" charset="2"/>
              <a:ea typeface="+mn-ea"/>
              <a:cs typeface="+mn-cs"/>
            </a:rPr>
            <a:t>4</a:t>
          </a:r>
          <a:endParaRPr lang="nl-NL" sz="900" b="0">
            <a:solidFill>
              <a:schemeClr val="accent6"/>
            </a:solidFill>
            <a:latin typeface="Webdings" panose="05030102010509060703" pitchFamily="18" charset="2"/>
          </a:endParaRPr>
        </a:p>
      </xdr:txBody>
    </xdr:sp>
    <xdr:clientData/>
  </xdr:twoCellAnchor>
  <xdr:twoCellAnchor>
    <xdr:from>
      <xdr:col>19</xdr:col>
      <xdr:colOff>144928</xdr:colOff>
      <xdr:row>50</xdr:row>
      <xdr:rowOff>169957</xdr:rowOff>
    </xdr:from>
    <xdr:to>
      <xdr:col>32</xdr:col>
      <xdr:colOff>57150</xdr:colOff>
      <xdr:row>94</xdr:row>
      <xdr:rowOff>146050</xdr:rowOff>
    </xdr:to>
    <xdr:sp macro="" textlink="">
      <xdr:nvSpPr>
        <xdr:cNvPr id="23" name="Rectangle: Rounded Corners 22">
          <a:hlinkClick xmlns:r="http://schemas.openxmlformats.org/officeDocument/2006/relationships" r:id="rId10" tooltip="Analysistabs Project Management Templates"/>
          <a:extLst>
            <a:ext uri="{FF2B5EF4-FFF2-40B4-BE49-F238E27FC236}">
              <a16:creationId xmlns:a16="http://schemas.microsoft.com/office/drawing/2014/main" id="{447621A4-72B6-63BE-B49C-750C4B784459}"/>
            </a:ext>
          </a:extLst>
        </xdr:cNvPr>
        <xdr:cNvSpPr/>
      </xdr:nvSpPr>
      <xdr:spPr>
        <a:xfrm>
          <a:off x="9344491" y="10480770"/>
          <a:ext cx="4246097" cy="714280"/>
        </a:xfrm>
        <a:prstGeom prst="roundRect">
          <a:avLst/>
        </a:prstGeom>
        <a:ln>
          <a:solidFill>
            <a:schemeClr val="accent6">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0" i="0">
              <a:solidFill>
                <a:schemeClr val="accent6"/>
              </a:solidFill>
              <a:effectLst/>
              <a:latin typeface="+mn-lt"/>
              <a:ea typeface="+mn-ea"/>
              <a:cs typeface="+mn-cs"/>
            </a:rPr>
            <a:t>All-in-One</a:t>
          </a:r>
          <a:r>
            <a:rPr lang="nl-NL" sz="1600" b="0" i="0" baseline="0">
              <a:solidFill>
                <a:schemeClr val="accent6"/>
              </a:solidFill>
              <a:effectLst/>
              <a:latin typeface="+mn-lt"/>
              <a:ea typeface="+mn-ea"/>
              <a:cs typeface="+mn-cs"/>
            </a:rPr>
            <a:t> Project Management Bundle</a:t>
          </a:r>
        </a:p>
        <a:p>
          <a:pPr marL="0" marR="0" indent="0" algn="ctr" defTabSz="914400" eaLnBrk="1" fontAlgn="auto" latinLnBrk="0" hangingPunct="1">
            <a:lnSpc>
              <a:spcPct val="100000"/>
            </a:lnSpc>
            <a:spcBef>
              <a:spcPts val="0"/>
            </a:spcBef>
            <a:spcAft>
              <a:spcPts val="0"/>
            </a:spcAft>
            <a:buClrTx/>
            <a:buSzTx/>
            <a:buFontTx/>
            <a:buNone/>
            <a:tabLst/>
            <a:defRPr/>
          </a:pPr>
          <a:r>
            <a:rPr lang="nl-NL" sz="1600" b="0" i="0">
              <a:solidFill>
                <a:schemeClr val="accent6"/>
              </a:solidFill>
              <a:effectLst/>
              <a:latin typeface="+mn-lt"/>
              <a:ea typeface="+mn-ea"/>
              <a:cs typeface="+mn-cs"/>
            </a:rPr>
            <a:t> 120+ Premium Templates</a:t>
          </a:r>
          <a:r>
            <a:rPr lang="nl-NL" sz="1600" b="0" i="0">
              <a:solidFill>
                <a:schemeClr val="accent6"/>
              </a:solidFill>
              <a:effectLst/>
              <a:latin typeface="Webdings" panose="05030102010509060703" pitchFamily="18" charset="2"/>
              <a:ea typeface="+mn-ea"/>
              <a:cs typeface="+mn-cs"/>
            </a:rPr>
            <a:t>4</a:t>
          </a:r>
          <a:endParaRPr lang="nl-NL" sz="900" b="0">
            <a:solidFill>
              <a:schemeClr val="accent6"/>
            </a:solidFill>
            <a:latin typeface="Webdings" panose="05030102010509060703" pitchFamily="18" charset="2"/>
          </a:endParaRPr>
        </a:p>
      </xdr:txBody>
    </xdr:sp>
    <xdr:clientData/>
  </xdr:twoCellAnchor>
  <xdr:twoCellAnchor>
    <xdr:from>
      <xdr:col>1</xdr:col>
      <xdr:colOff>303680</xdr:colOff>
      <xdr:row>25</xdr:row>
      <xdr:rowOff>224865</xdr:rowOff>
    </xdr:from>
    <xdr:to>
      <xdr:col>2</xdr:col>
      <xdr:colOff>1247588</xdr:colOff>
      <xdr:row>28</xdr:row>
      <xdr:rowOff>89646</xdr:rowOff>
    </xdr:to>
    <xdr:sp macro="" textlink="">
      <xdr:nvSpPr>
        <xdr:cNvPr id="24" name="Rectangle: Rounded Corners 23">
          <a:extLst>
            <a:ext uri="{FF2B5EF4-FFF2-40B4-BE49-F238E27FC236}">
              <a16:creationId xmlns:a16="http://schemas.microsoft.com/office/drawing/2014/main" id="{912D37CA-69FF-A404-DA37-8CC2A76B6398}"/>
            </a:ext>
          </a:extLst>
        </xdr:cNvPr>
        <xdr:cNvSpPr/>
      </xdr:nvSpPr>
      <xdr:spPr>
        <a:xfrm>
          <a:off x="624915" y="7478806"/>
          <a:ext cx="2968438" cy="783664"/>
        </a:xfrm>
        <a:prstGeom prst="roundRect">
          <a:avLst>
            <a:gd name="adj" fmla="val 6104"/>
          </a:avLst>
        </a:prstGeom>
        <a:solidFill>
          <a:schemeClr val="tx2">
            <a:alpha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247077</xdr:colOff>
      <xdr:row>25</xdr:row>
      <xdr:rowOff>224865</xdr:rowOff>
    </xdr:from>
    <xdr:to>
      <xdr:col>11</xdr:col>
      <xdr:colOff>323576</xdr:colOff>
      <xdr:row>28</xdr:row>
      <xdr:rowOff>89646</xdr:rowOff>
    </xdr:to>
    <xdr:sp macro="" textlink="">
      <xdr:nvSpPr>
        <xdr:cNvPr id="26" name="Rectangle: Rounded Corners 25">
          <a:extLst>
            <a:ext uri="{FF2B5EF4-FFF2-40B4-BE49-F238E27FC236}">
              <a16:creationId xmlns:a16="http://schemas.microsoft.com/office/drawing/2014/main" id="{B55454B0-2173-B138-73BF-E852EFC01332}"/>
            </a:ext>
          </a:extLst>
        </xdr:cNvPr>
        <xdr:cNvSpPr/>
      </xdr:nvSpPr>
      <xdr:spPr>
        <a:xfrm>
          <a:off x="4438077" y="7478806"/>
          <a:ext cx="2377440" cy="783664"/>
        </a:xfrm>
        <a:prstGeom prst="roundRect">
          <a:avLst>
            <a:gd name="adj" fmla="val 6104"/>
          </a:avLst>
        </a:prstGeom>
        <a:solidFill>
          <a:schemeClr val="tx2">
            <a:alpha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14</xdr:col>
      <xdr:colOff>182182</xdr:colOff>
      <xdr:row>25</xdr:row>
      <xdr:rowOff>224865</xdr:rowOff>
    </xdr:from>
    <xdr:to>
      <xdr:col>21</xdr:col>
      <xdr:colOff>258681</xdr:colOff>
      <xdr:row>28</xdr:row>
      <xdr:rowOff>89646</xdr:rowOff>
    </xdr:to>
    <xdr:sp macro="" textlink="">
      <xdr:nvSpPr>
        <xdr:cNvPr id="27" name="Rectangle: Rounded Corners 26">
          <a:extLst>
            <a:ext uri="{FF2B5EF4-FFF2-40B4-BE49-F238E27FC236}">
              <a16:creationId xmlns:a16="http://schemas.microsoft.com/office/drawing/2014/main" id="{A456D2E3-F486-A506-7BE9-28988C54A999}"/>
            </a:ext>
          </a:extLst>
        </xdr:cNvPr>
        <xdr:cNvSpPr/>
      </xdr:nvSpPr>
      <xdr:spPr>
        <a:xfrm>
          <a:off x="7660241" y="7478806"/>
          <a:ext cx="2377440" cy="783664"/>
        </a:xfrm>
        <a:prstGeom prst="roundRect">
          <a:avLst>
            <a:gd name="adj" fmla="val 6104"/>
          </a:avLst>
        </a:prstGeom>
        <a:solidFill>
          <a:schemeClr val="tx2">
            <a:alpha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24</xdr:col>
      <xdr:colOff>117287</xdr:colOff>
      <xdr:row>25</xdr:row>
      <xdr:rowOff>224865</xdr:rowOff>
    </xdr:from>
    <xdr:to>
      <xdr:col>31</xdr:col>
      <xdr:colOff>193786</xdr:colOff>
      <xdr:row>28</xdr:row>
      <xdr:rowOff>89646</xdr:rowOff>
    </xdr:to>
    <xdr:sp macro="" textlink="">
      <xdr:nvSpPr>
        <xdr:cNvPr id="28" name="Rectangle: Rounded Corners 27">
          <a:extLst>
            <a:ext uri="{FF2B5EF4-FFF2-40B4-BE49-F238E27FC236}">
              <a16:creationId xmlns:a16="http://schemas.microsoft.com/office/drawing/2014/main" id="{525B4BF9-377E-0F0E-CF5F-1DC3B26929FB}"/>
            </a:ext>
          </a:extLst>
        </xdr:cNvPr>
        <xdr:cNvSpPr/>
      </xdr:nvSpPr>
      <xdr:spPr>
        <a:xfrm>
          <a:off x="10882405" y="7478806"/>
          <a:ext cx="2377440" cy="783664"/>
        </a:xfrm>
        <a:prstGeom prst="roundRect">
          <a:avLst>
            <a:gd name="adj" fmla="val 6104"/>
          </a:avLst>
        </a:prstGeom>
        <a:solidFill>
          <a:schemeClr val="tx2">
            <a:alpha val="1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22412</xdr:colOff>
      <xdr:row>6</xdr:row>
      <xdr:rowOff>0</xdr:rowOff>
    </xdr:from>
    <xdr:to>
      <xdr:col>19</xdr:col>
      <xdr:colOff>567018</xdr:colOff>
      <xdr:row>17</xdr:row>
      <xdr:rowOff>44823</xdr:rowOff>
    </xdr:to>
    <xdr:graphicFrame macro="">
      <xdr:nvGraphicFramePr>
        <xdr:cNvPr id="6" name="Chart 5">
          <a:extLst>
            <a:ext uri="{FF2B5EF4-FFF2-40B4-BE49-F238E27FC236}">
              <a16:creationId xmlns:a16="http://schemas.microsoft.com/office/drawing/2014/main" id="{CDFACE16-2253-468B-BB1A-C84967796B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78908</xdr:colOff>
      <xdr:row>19</xdr:row>
      <xdr:rowOff>104307</xdr:rowOff>
    </xdr:from>
    <xdr:to>
      <xdr:col>1</xdr:col>
      <xdr:colOff>451503</xdr:colOff>
      <xdr:row>20</xdr:row>
      <xdr:rowOff>193019</xdr:rowOff>
    </xdr:to>
    <xdr:sp macro="" textlink="">
      <xdr:nvSpPr>
        <xdr:cNvPr id="11" name="Graphic 9" descr="Information with solid fill">
          <a:extLst>
            <a:ext uri="{FF2B5EF4-FFF2-40B4-BE49-F238E27FC236}">
              <a16:creationId xmlns:a16="http://schemas.microsoft.com/office/drawing/2014/main" id="{5F710100-01EF-EDCD-707B-93CF41EE8041}"/>
            </a:ext>
          </a:extLst>
        </xdr:cNvPr>
        <xdr:cNvSpPr/>
      </xdr:nvSpPr>
      <xdr:spPr>
        <a:xfrm>
          <a:off x="332908" y="7828895"/>
          <a:ext cx="372595" cy="372595"/>
        </a:xfrm>
        <a:custGeom>
          <a:avLst/>
          <a:gdLst>
            <a:gd name="csX0" fmla="*/ 186298 w 372595"/>
            <a:gd name="csY0" fmla="*/ 0 h 372595"/>
            <a:gd name="csX1" fmla="*/ 0 w 372595"/>
            <a:gd name="csY1" fmla="*/ 186298 h 372595"/>
            <a:gd name="csX2" fmla="*/ 186298 w 372595"/>
            <a:gd name="csY2" fmla="*/ 372596 h 372595"/>
            <a:gd name="csX3" fmla="*/ 372596 w 372595"/>
            <a:gd name="csY3" fmla="*/ 186298 h 372595"/>
            <a:gd name="csX4" fmla="*/ 186298 w 372595"/>
            <a:gd name="csY4" fmla="*/ 0 h 372595"/>
            <a:gd name="csX5" fmla="*/ 176493 w 372595"/>
            <a:gd name="csY5" fmla="*/ 49026 h 372595"/>
            <a:gd name="csX6" fmla="*/ 201005 w 372595"/>
            <a:gd name="csY6" fmla="*/ 73539 h 372595"/>
            <a:gd name="csX7" fmla="*/ 176493 w 372595"/>
            <a:gd name="csY7" fmla="*/ 98051 h 372595"/>
            <a:gd name="csX8" fmla="*/ 151980 w 372595"/>
            <a:gd name="csY8" fmla="*/ 73539 h 372595"/>
            <a:gd name="csX9" fmla="*/ 176493 w 372595"/>
            <a:gd name="csY9" fmla="*/ 49026 h 372595"/>
            <a:gd name="csX10" fmla="*/ 235324 w 372595"/>
            <a:gd name="csY10" fmla="*/ 323570 h 372595"/>
            <a:gd name="csX11" fmla="*/ 137272 w 372595"/>
            <a:gd name="csY11" fmla="*/ 323570 h 372595"/>
            <a:gd name="csX12" fmla="*/ 137272 w 372595"/>
            <a:gd name="csY12" fmla="*/ 294154 h 372595"/>
            <a:gd name="csX13" fmla="*/ 171590 w 372595"/>
            <a:gd name="csY13" fmla="*/ 294154 h 372595"/>
            <a:gd name="csX14" fmla="*/ 171590 w 372595"/>
            <a:gd name="csY14" fmla="*/ 147077 h 372595"/>
            <a:gd name="csX15" fmla="*/ 142175 w 372595"/>
            <a:gd name="csY15" fmla="*/ 147077 h 372595"/>
            <a:gd name="csX16" fmla="*/ 142175 w 372595"/>
            <a:gd name="csY16" fmla="*/ 117662 h 372595"/>
            <a:gd name="csX17" fmla="*/ 201005 w 372595"/>
            <a:gd name="csY17" fmla="*/ 117662 h 372595"/>
            <a:gd name="csX18" fmla="*/ 201005 w 372595"/>
            <a:gd name="csY18" fmla="*/ 147077 h 372595"/>
            <a:gd name="csX19" fmla="*/ 201005 w 372595"/>
            <a:gd name="csY19" fmla="*/ 294154 h 372595"/>
            <a:gd name="csX20" fmla="*/ 235324 w 372595"/>
            <a:gd name="csY20" fmla="*/ 294154 h 372595"/>
            <a:gd name="csX21" fmla="*/ 235324 w 372595"/>
            <a:gd name="csY21" fmla="*/ 323570 h 37259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Lst>
          <a:rect l="l" t="t" r="r" b="b"/>
          <a:pathLst>
            <a:path w="372595" h="372595">
              <a:moveTo>
                <a:pt x="186298" y="0"/>
              </a:moveTo>
              <a:cubicBezTo>
                <a:pt x="83344" y="0"/>
                <a:pt x="0" y="83344"/>
                <a:pt x="0" y="186298"/>
              </a:cubicBezTo>
              <a:cubicBezTo>
                <a:pt x="0" y="289252"/>
                <a:pt x="83344" y="372596"/>
                <a:pt x="186298" y="372596"/>
              </a:cubicBezTo>
              <a:cubicBezTo>
                <a:pt x="289252" y="372596"/>
                <a:pt x="372596" y="289252"/>
                <a:pt x="372596" y="186298"/>
              </a:cubicBezTo>
              <a:cubicBezTo>
                <a:pt x="372596" y="83344"/>
                <a:pt x="289252" y="0"/>
                <a:pt x="186298" y="0"/>
              </a:cubicBezTo>
              <a:close/>
              <a:moveTo>
                <a:pt x="176493" y="49026"/>
              </a:moveTo>
              <a:cubicBezTo>
                <a:pt x="190220" y="49026"/>
                <a:pt x="201005" y="59811"/>
                <a:pt x="201005" y="73539"/>
              </a:cubicBezTo>
              <a:cubicBezTo>
                <a:pt x="201005" y="87266"/>
                <a:pt x="190220" y="98051"/>
                <a:pt x="176493" y="98051"/>
              </a:cubicBezTo>
              <a:cubicBezTo>
                <a:pt x="162765" y="98051"/>
                <a:pt x="151980" y="87266"/>
                <a:pt x="151980" y="73539"/>
              </a:cubicBezTo>
              <a:cubicBezTo>
                <a:pt x="151980" y="59811"/>
                <a:pt x="162765" y="49026"/>
                <a:pt x="176493" y="49026"/>
              </a:cubicBezTo>
              <a:close/>
              <a:moveTo>
                <a:pt x="235324" y="323570"/>
              </a:moveTo>
              <a:lnTo>
                <a:pt x="137272" y="323570"/>
              </a:lnTo>
              <a:lnTo>
                <a:pt x="137272" y="294154"/>
              </a:lnTo>
              <a:lnTo>
                <a:pt x="171590" y="294154"/>
              </a:lnTo>
              <a:lnTo>
                <a:pt x="171590" y="147077"/>
              </a:lnTo>
              <a:lnTo>
                <a:pt x="142175" y="147077"/>
              </a:lnTo>
              <a:lnTo>
                <a:pt x="142175" y="117662"/>
              </a:lnTo>
              <a:lnTo>
                <a:pt x="201005" y="117662"/>
              </a:lnTo>
              <a:lnTo>
                <a:pt x="201005" y="147077"/>
              </a:lnTo>
              <a:lnTo>
                <a:pt x="201005" y="294154"/>
              </a:lnTo>
              <a:lnTo>
                <a:pt x="235324" y="294154"/>
              </a:lnTo>
              <a:lnTo>
                <a:pt x="235324" y="323570"/>
              </a:lnTo>
              <a:close/>
            </a:path>
          </a:pathLst>
        </a:custGeom>
        <a:solidFill>
          <a:schemeClr val="accent4"/>
        </a:solidFill>
        <a:ln w="4862" cap="flat">
          <a:noFill/>
          <a:prstDash val="solid"/>
          <a:miter/>
        </a:ln>
      </xdr:spPr>
    </xdr:sp>
    <xdr:clientData/>
  </xdr:twoCellAnchor>
  <xdr:twoCellAnchor>
    <xdr:from>
      <xdr:col>1</xdr:col>
      <xdr:colOff>112059</xdr:colOff>
      <xdr:row>6</xdr:row>
      <xdr:rowOff>254002</xdr:rowOff>
    </xdr:from>
    <xdr:to>
      <xdr:col>1</xdr:col>
      <xdr:colOff>386379</xdr:colOff>
      <xdr:row>6</xdr:row>
      <xdr:rowOff>528322</xdr:rowOff>
    </xdr:to>
    <xdr:sp macro="" textlink="">
      <xdr:nvSpPr>
        <xdr:cNvPr id="12" name="Graphic 9" descr="Information with solid fill">
          <a:hlinkClick xmlns:r="http://schemas.openxmlformats.org/officeDocument/2006/relationships" r:id="rId2" tooltip="Enter Your Projects Here"/>
          <a:extLst>
            <a:ext uri="{FF2B5EF4-FFF2-40B4-BE49-F238E27FC236}">
              <a16:creationId xmlns:a16="http://schemas.microsoft.com/office/drawing/2014/main" id="{369A3D4B-216C-4D00-9BE1-F4848121F7B5}"/>
            </a:ext>
          </a:extLst>
        </xdr:cNvPr>
        <xdr:cNvSpPr>
          <a:spLocks noChangeAspect="1"/>
        </xdr:cNvSpPr>
      </xdr:nvSpPr>
      <xdr:spPr>
        <a:xfrm>
          <a:off x="366059" y="1561355"/>
          <a:ext cx="274320" cy="274320"/>
        </a:xfrm>
        <a:custGeom>
          <a:avLst/>
          <a:gdLst>
            <a:gd name="csX0" fmla="*/ 186298 w 372595"/>
            <a:gd name="csY0" fmla="*/ 0 h 372595"/>
            <a:gd name="csX1" fmla="*/ 0 w 372595"/>
            <a:gd name="csY1" fmla="*/ 186298 h 372595"/>
            <a:gd name="csX2" fmla="*/ 186298 w 372595"/>
            <a:gd name="csY2" fmla="*/ 372596 h 372595"/>
            <a:gd name="csX3" fmla="*/ 372596 w 372595"/>
            <a:gd name="csY3" fmla="*/ 186298 h 372595"/>
            <a:gd name="csX4" fmla="*/ 186298 w 372595"/>
            <a:gd name="csY4" fmla="*/ 0 h 372595"/>
            <a:gd name="csX5" fmla="*/ 176493 w 372595"/>
            <a:gd name="csY5" fmla="*/ 49026 h 372595"/>
            <a:gd name="csX6" fmla="*/ 201005 w 372595"/>
            <a:gd name="csY6" fmla="*/ 73539 h 372595"/>
            <a:gd name="csX7" fmla="*/ 176493 w 372595"/>
            <a:gd name="csY7" fmla="*/ 98051 h 372595"/>
            <a:gd name="csX8" fmla="*/ 151980 w 372595"/>
            <a:gd name="csY8" fmla="*/ 73539 h 372595"/>
            <a:gd name="csX9" fmla="*/ 176493 w 372595"/>
            <a:gd name="csY9" fmla="*/ 49026 h 372595"/>
            <a:gd name="csX10" fmla="*/ 235324 w 372595"/>
            <a:gd name="csY10" fmla="*/ 323570 h 372595"/>
            <a:gd name="csX11" fmla="*/ 137272 w 372595"/>
            <a:gd name="csY11" fmla="*/ 323570 h 372595"/>
            <a:gd name="csX12" fmla="*/ 137272 w 372595"/>
            <a:gd name="csY12" fmla="*/ 294154 h 372595"/>
            <a:gd name="csX13" fmla="*/ 171590 w 372595"/>
            <a:gd name="csY13" fmla="*/ 294154 h 372595"/>
            <a:gd name="csX14" fmla="*/ 171590 w 372595"/>
            <a:gd name="csY14" fmla="*/ 147077 h 372595"/>
            <a:gd name="csX15" fmla="*/ 142175 w 372595"/>
            <a:gd name="csY15" fmla="*/ 147077 h 372595"/>
            <a:gd name="csX16" fmla="*/ 142175 w 372595"/>
            <a:gd name="csY16" fmla="*/ 117662 h 372595"/>
            <a:gd name="csX17" fmla="*/ 201005 w 372595"/>
            <a:gd name="csY17" fmla="*/ 117662 h 372595"/>
            <a:gd name="csX18" fmla="*/ 201005 w 372595"/>
            <a:gd name="csY18" fmla="*/ 147077 h 372595"/>
            <a:gd name="csX19" fmla="*/ 201005 w 372595"/>
            <a:gd name="csY19" fmla="*/ 294154 h 372595"/>
            <a:gd name="csX20" fmla="*/ 235324 w 372595"/>
            <a:gd name="csY20" fmla="*/ 294154 h 372595"/>
            <a:gd name="csX21" fmla="*/ 235324 w 372595"/>
            <a:gd name="csY21" fmla="*/ 323570 h 372595"/>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 ang="0">
              <a:pos x="csX9" y="csY9"/>
            </a:cxn>
            <a:cxn ang="0">
              <a:pos x="csX10" y="csY10"/>
            </a:cxn>
            <a:cxn ang="0">
              <a:pos x="csX11" y="csY11"/>
            </a:cxn>
            <a:cxn ang="0">
              <a:pos x="csX12" y="csY12"/>
            </a:cxn>
            <a:cxn ang="0">
              <a:pos x="csX13" y="csY13"/>
            </a:cxn>
            <a:cxn ang="0">
              <a:pos x="csX14" y="csY14"/>
            </a:cxn>
            <a:cxn ang="0">
              <a:pos x="csX15" y="csY15"/>
            </a:cxn>
            <a:cxn ang="0">
              <a:pos x="csX16" y="csY16"/>
            </a:cxn>
            <a:cxn ang="0">
              <a:pos x="csX17" y="csY17"/>
            </a:cxn>
            <a:cxn ang="0">
              <a:pos x="csX18" y="csY18"/>
            </a:cxn>
            <a:cxn ang="0">
              <a:pos x="csX19" y="csY19"/>
            </a:cxn>
            <a:cxn ang="0">
              <a:pos x="csX20" y="csY20"/>
            </a:cxn>
            <a:cxn ang="0">
              <a:pos x="csX21" y="csY21"/>
            </a:cxn>
          </a:cxnLst>
          <a:rect l="l" t="t" r="r" b="b"/>
          <a:pathLst>
            <a:path w="372595" h="372595">
              <a:moveTo>
                <a:pt x="186298" y="0"/>
              </a:moveTo>
              <a:cubicBezTo>
                <a:pt x="83344" y="0"/>
                <a:pt x="0" y="83344"/>
                <a:pt x="0" y="186298"/>
              </a:cubicBezTo>
              <a:cubicBezTo>
                <a:pt x="0" y="289252"/>
                <a:pt x="83344" y="372596"/>
                <a:pt x="186298" y="372596"/>
              </a:cubicBezTo>
              <a:cubicBezTo>
                <a:pt x="289252" y="372596"/>
                <a:pt x="372596" y="289252"/>
                <a:pt x="372596" y="186298"/>
              </a:cubicBezTo>
              <a:cubicBezTo>
                <a:pt x="372596" y="83344"/>
                <a:pt x="289252" y="0"/>
                <a:pt x="186298" y="0"/>
              </a:cubicBezTo>
              <a:close/>
              <a:moveTo>
                <a:pt x="176493" y="49026"/>
              </a:moveTo>
              <a:cubicBezTo>
                <a:pt x="190220" y="49026"/>
                <a:pt x="201005" y="59811"/>
                <a:pt x="201005" y="73539"/>
              </a:cubicBezTo>
              <a:cubicBezTo>
                <a:pt x="201005" y="87266"/>
                <a:pt x="190220" y="98051"/>
                <a:pt x="176493" y="98051"/>
              </a:cubicBezTo>
              <a:cubicBezTo>
                <a:pt x="162765" y="98051"/>
                <a:pt x="151980" y="87266"/>
                <a:pt x="151980" y="73539"/>
              </a:cubicBezTo>
              <a:cubicBezTo>
                <a:pt x="151980" y="59811"/>
                <a:pt x="162765" y="49026"/>
                <a:pt x="176493" y="49026"/>
              </a:cubicBezTo>
              <a:close/>
              <a:moveTo>
                <a:pt x="235324" y="323570"/>
              </a:moveTo>
              <a:lnTo>
                <a:pt x="137272" y="323570"/>
              </a:lnTo>
              <a:lnTo>
                <a:pt x="137272" y="294154"/>
              </a:lnTo>
              <a:lnTo>
                <a:pt x="171590" y="294154"/>
              </a:lnTo>
              <a:lnTo>
                <a:pt x="171590" y="147077"/>
              </a:lnTo>
              <a:lnTo>
                <a:pt x="142175" y="147077"/>
              </a:lnTo>
              <a:lnTo>
                <a:pt x="142175" y="117662"/>
              </a:lnTo>
              <a:lnTo>
                <a:pt x="201005" y="117662"/>
              </a:lnTo>
              <a:lnTo>
                <a:pt x="201005" y="147077"/>
              </a:lnTo>
              <a:lnTo>
                <a:pt x="201005" y="294154"/>
              </a:lnTo>
              <a:lnTo>
                <a:pt x="235324" y="294154"/>
              </a:lnTo>
              <a:lnTo>
                <a:pt x="235324" y="323570"/>
              </a:lnTo>
              <a:close/>
            </a:path>
          </a:pathLst>
        </a:custGeom>
        <a:solidFill>
          <a:schemeClr val="accent4"/>
        </a:solidFill>
        <a:ln w="4862" cap="flat">
          <a:noFill/>
          <a:prstDash val="solid"/>
          <a:miter/>
        </a:ln>
      </xdr:spPr>
    </xdr:sp>
    <xdr:clientData/>
  </xdr:twoCellAnchor>
  <xdr:twoCellAnchor>
    <xdr:from>
      <xdr:col>1</xdr:col>
      <xdr:colOff>141941</xdr:colOff>
      <xdr:row>0</xdr:row>
      <xdr:rowOff>135537</xdr:rowOff>
    </xdr:from>
    <xdr:to>
      <xdr:col>15</xdr:col>
      <xdr:colOff>524435</xdr:colOff>
      <xdr:row>0</xdr:row>
      <xdr:rowOff>499463</xdr:rowOff>
    </xdr:to>
    <xdr:grpSp>
      <xdr:nvGrpSpPr>
        <xdr:cNvPr id="13" name="shpTemplateNavMenu">
          <a:extLst>
            <a:ext uri="{FF2B5EF4-FFF2-40B4-BE49-F238E27FC236}">
              <a16:creationId xmlns:a16="http://schemas.microsoft.com/office/drawing/2014/main" id="{AE37905C-C28B-4507-9BE8-F902A1F7EB2F}"/>
            </a:ext>
          </a:extLst>
        </xdr:cNvPr>
        <xdr:cNvGrpSpPr>
          <a:grpSpLocks/>
        </xdr:cNvGrpSpPr>
      </xdr:nvGrpSpPr>
      <xdr:grpSpPr>
        <a:xfrm>
          <a:off x="463176" y="135537"/>
          <a:ext cx="13329024" cy="363926"/>
          <a:chOff x="465791" y="135537"/>
          <a:chExt cx="13298394" cy="363926"/>
        </a:xfrm>
      </xdr:grpSpPr>
      <xdr:pic>
        <xdr:nvPicPr>
          <xdr:cNvPr id="14" name="ATLogo">
            <a:hlinkClick xmlns:r="http://schemas.openxmlformats.org/officeDocument/2006/relationships" r:id="rId3" tooltip="analysistabs.com"/>
            <a:extLst>
              <a:ext uri="{FF2B5EF4-FFF2-40B4-BE49-F238E27FC236}">
                <a16:creationId xmlns:a16="http://schemas.microsoft.com/office/drawing/2014/main" id="{A122A734-DACC-09FB-54EE-C1627EA96E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5791" y="135537"/>
            <a:ext cx="365760" cy="363926"/>
          </a:xfrm>
          <a:prstGeom prst="rect">
            <a:avLst/>
          </a:prstGeom>
        </xdr:spPr>
      </xdr:pic>
      <xdr:sp macro="" textlink="">
        <xdr:nvSpPr>
          <xdr:cNvPr id="15" name="Title">
            <a:extLst>
              <a:ext uri="{FF2B5EF4-FFF2-40B4-BE49-F238E27FC236}">
                <a16:creationId xmlns:a16="http://schemas.microsoft.com/office/drawing/2014/main" id="{C5B25C57-F3C1-C676-8A24-4E8079FCF061}"/>
              </a:ext>
            </a:extLst>
          </xdr:cNvPr>
          <xdr:cNvSpPr txBox="1"/>
        </xdr:nvSpPr>
        <xdr:spPr>
          <a:xfrm>
            <a:off x="923737" y="141194"/>
            <a:ext cx="4525684" cy="352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800">
                <a:solidFill>
                  <a:schemeClr val="accent4">
                    <a:lumMod val="75000"/>
                  </a:schemeClr>
                </a:solidFill>
                <a:latin typeface="Bahnschrift" panose="020B0502040204020203" pitchFamily="34" charset="0"/>
              </a:rPr>
              <a:t>Project Summary</a:t>
            </a:r>
          </a:p>
        </xdr:txBody>
      </xdr:sp>
      <xdr:grpSp>
        <xdr:nvGrpSpPr>
          <xdr:cNvPr id="16" name="Group 15">
            <a:extLst>
              <a:ext uri="{FF2B5EF4-FFF2-40B4-BE49-F238E27FC236}">
                <a16:creationId xmlns:a16="http://schemas.microsoft.com/office/drawing/2014/main" id="{4EA712E0-D867-0A2A-82F8-879A425DC081}"/>
              </a:ext>
            </a:extLst>
          </xdr:cNvPr>
          <xdr:cNvGrpSpPr/>
        </xdr:nvGrpSpPr>
        <xdr:grpSpPr>
          <a:xfrm>
            <a:off x="8274051" y="153147"/>
            <a:ext cx="5490134" cy="328706"/>
            <a:chOff x="8904940" y="141942"/>
            <a:chExt cx="3810000" cy="328706"/>
          </a:xfr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xdr:grpSpPr>
        <xdr:sp macro="" textlink="">
          <xdr:nvSpPr>
            <xdr:cNvPr id="17" name="shpNav1">
              <a:hlinkClick xmlns:r="http://schemas.openxmlformats.org/officeDocument/2006/relationships" r:id="rId5" tooltip="Resource Summary"/>
              <a:extLst>
                <a:ext uri="{FF2B5EF4-FFF2-40B4-BE49-F238E27FC236}">
                  <a16:creationId xmlns:a16="http://schemas.microsoft.com/office/drawing/2014/main" id="{71175B52-55C1-650F-FD8A-E1A1B704FF0A}"/>
                </a:ext>
              </a:extLst>
            </xdr:cNvPr>
            <xdr:cNvSpPr/>
          </xdr:nvSpPr>
          <xdr:spPr>
            <a:xfrm>
              <a:off x="8904940" y="141942"/>
              <a:ext cx="1187823" cy="328706"/>
            </a:xfrm>
            <a:prstGeom prst="roundRect">
              <a:avLst/>
            </a:prstGeom>
            <a:solidFill>
              <a:schemeClr val="accent4">
                <a:lumMod val="40000"/>
                <a:lumOff val="6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Resources</a:t>
              </a:r>
            </a:p>
          </xdr:txBody>
        </xdr:sp>
        <xdr:sp macro="" textlink="">
          <xdr:nvSpPr>
            <xdr:cNvPr id="18" name="shpNav2">
              <a:hlinkClick xmlns:r="http://schemas.openxmlformats.org/officeDocument/2006/relationships" r:id="rId6" tooltip="Project Summary"/>
              <a:extLst>
                <a:ext uri="{FF2B5EF4-FFF2-40B4-BE49-F238E27FC236}">
                  <a16:creationId xmlns:a16="http://schemas.microsoft.com/office/drawing/2014/main" id="{EB4B957F-9D94-4826-C356-587617D0EE09}"/>
                </a:ext>
              </a:extLst>
            </xdr:cNvPr>
            <xdr:cNvSpPr/>
          </xdr:nvSpPr>
          <xdr:spPr>
            <a:xfrm>
              <a:off x="10197352" y="141942"/>
              <a:ext cx="1187823" cy="328706"/>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latin typeface="Bahnschrift" panose="020B0502040204020203" pitchFamily="34" charset="0"/>
                </a:rPr>
                <a:t>Projects </a:t>
              </a:r>
            </a:p>
          </xdr:txBody>
        </xdr:sp>
        <xdr:sp macro="" textlink="">
          <xdr:nvSpPr>
            <xdr:cNvPr id="19" name="shpNav3">
              <a:hlinkClick xmlns:r="http://schemas.openxmlformats.org/officeDocument/2006/relationships" r:id="rId7" tooltip="Tasks: Resource Allocation"/>
              <a:extLst>
                <a:ext uri="{FF2B5EF4-FFF2-40B4-BE49-F238E27FC236}">
                  <a16:creationId xmlns:a16="http://schemas.microsoft.com/office/drawing/2014/main" id="{6C38D37B-1E44-720D-60D2-A65430B5027F}"/>
                </a:ext>
              </a:extLst>
            </xdr:cNvPr>
            <xdr:cNvSpPr/>
          </xdr:nvSpPr>
          <xdr:spPr>
            <a:xfrm>
              <a:off x="11527117" y="141942"/>
              <a:ext cx="1187823" cy="328706"/>
            </a:xfrm>
            <a:prstGeom prst="roundRect">
              <a:avLst/>
            </a:prstGeom>
            <a:solidFill>
              <a:schemeClr val="accent4">
                <a:lumMod val="40000"/>
                <a:lumOff val="6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Tasks</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141941</xdr:colOff>
      <xdr:row>0</xdr:row>
      <xdr:rowOff>135537</xdr:rowOff>
    </xdr:from>
    <xdr:to>
      <xdr:col>8</xdr:col>
      <xdr:colOff>2143685</xdr:colOff>
      <xdr:row>0</xdr:row>
      <xdr:rowOff>499463</xdr:rowOff>
    </xdr:to>
    <xdr:grpSp>
      <xdr:nvGrpSpPr>
        <xdr:cNvPr id="7" name="shpTemplateNavMenu">
          <a:extLst>
            <a:ext uri="{FF2B5EF4-FFF2-40B4-BE49-F238E27FC236}">
              <a16:creationId xmlns:a16="http://schemas.microsoft.com/office/drawing/2014/main" id="{8E5FC5EC-AFC8-4982-929A-7B55040372EC}"/>
            </a:ext>
          </a:extLst>
        </xdr:cNvPr>
        <xdr:cNvGrpSpPr>
          <a:grpSpLocks/>
        </xdr:cNvGrpSpPr>
      </xdr:nvGrpSpPr>
      <xdr:grpSpPr>
        <a:xfrm>
          <a:off x="463176" y="135537"/>
          <a:ext cx="13297274" cy="363926"/>
          <a:chOff x="465791" y="135537"/>
          <a:chExt cx="13298394" cy="363926"/>
        </a:xfrm>
      </xdr:grpSpPr>
      <xdr:pic>
        <xdr:nvPicPr>
          <xdr:cNvPr id="8" name="ATLogo">
            <a:hlinkClick xmlns:r="http://schemas.openxmlformats.org/officeDocument/2006/relationships" r:id="rId1" tooltip="analysistabs.com"/>
            <a:extLst>
              <a:ext uri="{FF2B5EF4-FFF2-40B4-BE49-F238E27FC236}">
                <a16:creationId xmlns:a16="http://schemas.microsoft.com/office/drawing/2014/main" id="{2C5E7890-FAF1-E005-723F-48CA494432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791" y="135537"/>
            <a:ext cx="365760" cy="363926"/>
          </a:xfrm>
          <a:prstGeom prst="rect">
            <a:avLst/>
          </a:prstGeom>
        </xdr:spPr>
      </xdr:pic>
      <xdr:sp macro="" textlink="">
        <xdr:nvSpPr>
          <xdr:cNvPr id="9" name="Title">
            <a:extLst>
              <a:ext uri="{FF2B5EF4-FFF2-40B4-BE49-F238E27FC236}">
                <a16:creationId xmlns:a16="http://schemas.microsoft.com/office/drawing/2014/main" id="{33DC03CA-C426-00FE-5CCA-21947355D9CD}"/>
              </a:ext>
            </a:extLst>
          </xdr:cNvPr>
          <xdr:cNvSpPr txBox="1"/>
        </xdr:nvSpPr>
        <xdr:spPr>
          <a:xfrm>
            <a:off x="923737" y="141194"/>
            <a:ext cx="4525684" cy="352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IN" sz="1800">
                <a:solidFill>
                  <a:schemeClr val="accent4">
                    <a:lumMod val="75000"/>
                  </a:schemeClr>
                </a:solidFill>
                <a:latin typeface="Bahnschrift" panose="020B0502040204020203" pitchFamily="34" charset="0"/>
              </a:rPr>
              <a:t>Resource Allocation</a:t>
            </a:r>
          </a:p>
        </xdr:txBody>
      </xdr:sp>
      <xdr:grpSp>
        <xdr:nvGrpSpPr>
          <xdr:cNvPr id="10" name="Group 9">
            <a:extLst>
              <a:ext uri="{FF2B5EF4-FFF2-40B4-BE49-F238E27FC236}">
                <a16:creationId xmlns:a16="http://schemas.microsoft.com/office/drawing/2014/main" id="{12201C19-63FB-8E24-D48A-85C68E86FC6C}"/>
              </a:ext>
            </a:extLst>
          </xdr:cNvPr>
          <xdr:cNvGrpSpPr/>
        </xdr:nvGrpSpPr>
        <xdr:grpSpPr>
          <a:xfrm>
            <a:off x="8274051" y="153147"/>
            <a:ext cx="5490134" cy="328706"/>
            <a:chOff x="8904940" y="141942"/>
            <a:chExt cx="3810000" cy="328706"/>
          </a:xfr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xdr:grpSpPr>
        <xdr:sp macro="" textlink="">
          <xdr:nvSpPr>
            <xdr:cNvPr id="11" name="shpNav1">
              <a:hlinkClick xmlns:r="http://schemas.openxmlformats.org/officeDocument/2006/relationships" r:id="rId3" tooltip="Resource Summary"/>
              <a:extLst>
                <a:ext uri="{FF2B5EF4-FFF2-40B4-BE49-F238E27FC236}">
                  <a16:creationId xmlns:a16="http://schemas.microsoft.com/office/drawing/2014/main" id="{5A26F90F-3167-FA0E-2CEA-A89EBE44D7E9}"/>
                </a:ext>
              </a:extLst>
            </xdr:cNvPr>
            <xdr:cNvSpPr/>
          </xdr:nvSpPr>
          <xdr:spPr>
            <a:xfrm>
              <a:off x="8904940" y="141942"/>
              <a:ext cx="1187823" cy="328706"/>
            </a:xfrm>
            <a:prstGeom prst="roundRect">
              <a:avLst/>
            </a:prstGeom>
            <a:solidFill>
              <a:schemeClr val="accent4">
                <a:lumMod val="40000"/>
                <a:lumOff val="6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Resources</a:t>
              </a:r>
            </a:p>
          </xdr:txBody>
        </xdr:sp>
        <xdr:sp macro="" textlink="">
          <xdr:nvSpPr>
            <xdr:cNvPr id="12" name="shpNav2">
              <a:hlinkClick xmlns:r="http://schemas.openxmlformats.org/officeDocument/2006/relationships" r:id="rId4" tooltip="Project Summary"/>
              <a:extLst>
                <a:ext uri="{FF2B5EF4-FFF2-40B4-BE49-F238E27FC236}">
                  <a16:creationId xmlns:a16="http://schemas.microsoft.com/office/drawing/2014/main" id="{E4E9E842-0483-7FF9-9A59-2BCFD1CDA9ED}"/>
                </a:ext>
              </a:extLst>
            </xdr:cNvPr>
            <xdr:cNvSpPr/>
          </xdr:nvSpPr>
          <xdr:spPr>
            <a:xfrm>
              <a:off x="10197352" y="141942"/>
              <a:ext cx="1187823" cy="328706"/>
            </a:xfrm>
            <a:prstGeom prst="roundRect">
              <a:avLst/>
            </a:prstGeom>
            <a:solidFill>
              <a:schemeClr val="accent4">
                <a:lumMod val="40000"/>
                <a:lumOff val="6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solidFill>
                    <a:schemeClr val="accent4">
                      <a:lumMod val="75000"/>
                    </a:schemeClr>
                  </a:solidFill>
                  <a:latin typeface="Bahnschrift" panose="020B0502040204020203" pitchFamily="34" charset="0"/>
                </a:rPr>
                <a:t>Projects</a:t>
              </a:r>
              <a:r>
                <a:rPr lang="en-IN" sz="1400">
                  <a:latin typeface="Bahnschrift" panose="020B0502040204020203" pitchFamily="34" charset="0"/>
                </a:rPr>
                <a:t> </a:t>
              </a:r>
            </a:p>
          </xdr:txBody>
        </xdr:sp>
        <xdr:sp macro="" textlink="">
          <xdr:nvSpPr>
            <xdr:cNvPr id="13" name="shpNav3">
              <a:hlinkClick xmlns:r="http://schemas.openxmlformats.org/officeDocument/2006/relationships" r:id="rId5" tooltip="Tasks: Resource Allocation"/>
              <a:extLst>
                <a:ext uri="{FF2B5EF4-FFF2-40B4-BE49-F238E27FC236}">
                  <a16:creationId xmlns:a16="http://schemas.microsoft.com/office/drawing/2014/main" id="{5081B65F-014D-7807-2E91-8FF68F2E3917}"/>
                </a:ext>
              </a:extLst>
            </xdr:cNvPr>
            <xdr:cNvSpPr/>
          </xdr:nvSpPr>
          <xdr:spPr>
            <a:xfrm>
              <a:off x="11527117" y="141942"/>
              <a:ext cx="1187823" cy="328706"/>
            </a:xfrm>
            <a:prstGeom prst="roundRect">
              <a:avLst/>
            </a:prstGeom>
            <a:grpFill/>
            <a:ln>
              <a:noFill/>
            </a:ln>
          </xdr:spPr>
          <xdr:style>
            <a:lnRef idx="0">
              <a:scrgbClr r="0" g="0" b="0"/>
            </a:lnRef>
            <a:fillRef idx="0">
              <a:scrgbClr r="0" g="0" b="0"/>
            </a:fillRef>
            <a:effectRef idx="0">
              <a:scrgbClr r="0" g="0" b="0"/>
            </a:effectRef>
            <a:fontRef idx="minor">
              <a:schemeClr val="lt1"/>
            </a:fontRef>
          </xdr:style>
          <xdr:txBody>
            <a:bodyPr vertOverflow="clip" horzOverflow="clip" tIns="0" bIns="45720" rtlCol="0" anchor="ctr"/>
            <a:lstStyle/>
            <a:p>
              <a:pPr algn="ctr"/>
              <a:r>
                <a:rPr lang="en-IN" sz="1400">
                  <a:latin typeface="Bahnschrift" panose="020B0502040204020203" pitchFamily="34" charset="0"/>
                </a:rPr>
                <a:t>Tasks</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96</xdr:row>
      <xdr:rowOff>133350</xdr:rowOff>
    </xdr:from>
    <xdr:to>
      <xdr:col>17</xdr:col>
      <xdr:colOff>0</xdr:colOff>
      <xdr:row>126</xdr:row>
      <xdr:rowOff>11206</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257735" y="9467850"/>
          <a:ext cx="9681883" cy="5592856"/>
        </a:xfrm>
        <a:prstGeom prst="rect">
          <a:avLst/>
        </a:prstGeom>
        <a:blipFill>
          <a:blip xmlns:r="http://schemas.openxmlformats.org/officeDocument/2006/relationships" r:embed="rId1"/>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nl-NL"/>
        </a:p>
      </xdr:txBody>
    </xdr:sp>
    <xdr:clientData/>
  </xdr:twoCellAnchor>
  <xdr:twoCellAnchor>
    <xdr:from>
      <xdr:col>2</xdr:col>
      <xdr:colOff>504824</xdr:colOff>
      <xdr:row>0</xdr:row>
      <xdr:rowOff>76200</xdr:rowOff>
    </xdr:from>
    <xdr:to>
      <xdr:col>13</xdr:col>
      <xdr:colOff>76199</xdr:colOff>
      <xdr:row>5</xdr:row>
      <xdr:rowOff>104775</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1371599" y="76200"/>
          <a:ext cx="6276975" cy="981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4"/>
              </a:solidFill>
              <a:effectLst/>
              <a:latin typeface="Bahnschrift" panose="020B0502040204020203" pitchFamily="34" charset="0"/>
              <a:ea typeface="+mn-ea"/>
              <a:cs typeface="+mn-cs"/>
            </a:rPr>
            <a:t>Ultimate Resource Plan  - Advanced Excel Template</a:t>
          </a:r>
        </a:p>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accent6"/>
              </a:solidFill>
              <a:effectLst/>
              <a:latin typeface="Bahnschrift" panose="020B0502040204020203" pitchFamily="34" charset="0"/>
              <a:ea typeface="+mn-ea"/>
              <a:cs typeface="+mn-cs"/>
            </a:rPr>
            <a:t>Our Most Powerful Resource Planning Template</a:t>
          </a:r>
          <a:endParaRPr lang="nl-NL" sz="1050" b="1">
            <a:solidFill>
              <a:schemeClr val="accent6"/>
            </a:solidFill>
            <a:latin typeface="Bahnschrift" panose="020B0502040204020203" pitchFamily="34" charset="0"/>
          </a:endParaRPr>
        </a:p>
      </xdr:txBody>
    </xdr:sp>
    <xdr:clientData/>
  </xdr:twoCellAnchor>
  <xdr:twoCellAnchor>
    <xdr:from>
      <xdr:col>1</xdr:col>
      <xdr:colOff>285750</xdr:colOff>
      <xdr:row>92</xdr:row>
      <xdr:rowOff>19050</xdr:rowOff>
    </xdr:from>
    <xdr:to>
      <xdr:col>11</xdr:col>
      <xdr:colOff>161925</xdr:colOff>
      <xdr:row>96</xdr:row>
      <xdr:rowOff>19050</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542925" y="16211550"/>
          <a:ext cx="5972175" cy="762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2000" b="1" i="0">
              <a:solidFill>
                <a:schemeClr val="accent2"/>
              </a:solidFill>
              <a:effectLst/>
              <a:latin typeface="Bell Gothic Std Black" pitchFamily="34" charset="0"/>
              <a:ea typeface="+mn-ea"/>
              <a:cs typeface="+mn-cs"/>
            </a:rPr>
            <a:t>Our Most Popular Project Management </a:t>
          </a:r>
          <a:r>
            <a:rPr lang="nl-NL" sz="2000" b="1" i="0" baseline="0">
              <a:solidFill>
                <a:schemeClr val="accent2"/>
              </a:solidFill>
              <a:effectLst/>
              <a:latin typeface="Bell Gothic Std Black" pitchFamily="34" charset="0"/>
              <a:ea typeface="+mn-ea"/>
              <a:cs typeface="+mn-cs"/>
            </a:rPr>
            <a:t>Templates </a:t>
          </a:r>
          <a:endParaRPr lang="nl-NL" sz="2000" b="1" i="0">
            <a:solidFill>
              <a:schemeClr val="accent2"/>
            </a:solidFill>
            <a:effectLst/>
            <a:latin typeface="Bell Gothic Std Black" pitchFamily="34" charset="0"/>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accent1">
                  <a:lumMod val="60000"/>
                  <a:lumOff val="40000"/>
                </a:schemeClr>
              </a:solidFill>
              <a:effectLst/>
              <a:latin typeface="Bell Gothic Std Black" pitchFamily="34" charset="0"/>
              <a:ea typeface="+mn-ea"/>
              <a:cs typeface="+mn-cs"/>
            </a:rPr>
            <a:t>Excel Templates</a:t>
          </a:r>
          <a:r>
            <a:rPr lang="nl-NL" sz="1400" b="0" i="0" baseline="0">
              <a:solidFill>
                <a:schemeClr val="accent1">
                  <a:lumMod val="60000"/>
                  <a:lumOff val="40000"/>
                </a:schemeClr>
              </a:solidFill>
              <a:effectLst/>
              <a:latin typeface="Bell Gothic Std Black" pitchFamily="34" charset="0"/>
              <a:ea typeface="+mn-ea"/>
              <a:cs typeface="+mn-cs"/>
            </a:rPr>
            <a:t> |</a:t>
          </a:r>
          <a:r>
            <a:rPr lang="nl-NL" sz="1400" b="0" i="0">
              <a:solidFill>
                <a:schemeClr val="accent1">
                  <a:lumMod val="60000"/>
                  <a:lumOff val="40000"/>
                </a:schemeClr>
              </a:solidFill>
              <a:effectLst/>
              <a:latin typeface="Bell Gothic Std Black" pitchFamily="34" charset="0"/>
              <a:ea typeface="+mn-ea"/>
              <a:cs typeface="+mn-cs"/>
            </a:rPr>
            <a:t> PowerPoint</a:t>
          </a:r>
          <a:r>
            <a:rPr lang="nl-NL" sz="1400" b="0" i="0" baseline="0">
              <a:solidFill>
                <a:schemeClr val="accent1">
                  <a:lumMod val="60000"/>
                  <a:lumOff val="40000"/>
                </a:schemeClr>
              </a:solidFill>
              <a:effectLst/>
              <a:latin typeface="Bell Gothic Std Black" pitchFamily="34" charset="0"/>
              <a:ea typeface="+mn-ea"/>
              <a:cs typeface="+mn-cs"/>
            </a:rPr>
            <a:t> Templates | MS Word Templates</a:t>
          </a:r>
          <a:endParaRPr lang="nl-NL" sz="1050">
            <a:solidFill>
              <a:schemeClr val="accent1">
                <a:lumMod val="60000"/>
                <a:lumOff val="40000"/>
              </a:schemeClr>
            </a:solidFill>
            <a:latin typeface="Bell Gothic Std Black" pitchFamily="34" charset="0"/>
          </a:endParaRPr>
        </a:p>
      </xdr:txBody>
    </xdr:sp>
    <xdr:clientData/>
  </xdr:twoCellAnchor>
  <xdr:twoCellAnchor>
    <xdr:from>
      <xdr:col>11</xdr:col>
      <xdr:colOff>495300</xdr:colOff>
      <xdr:row>92</xdr:row>
      <xdr:rowOff>171450</xdr:rowOff>
    </xdr:from>
    <xdr:to>
      <xdr:col>15</xdr:col>
      <xdr:colOff>447675</xdr:colOff>
      <xdr:row>95</xdr:row>
      <xdr:rowOff>47625</xdr:rowOff>
    </xdr:to>
    <xdr:sp macro="" textlink="">
      <xdr:nvSpPr>
        <xdr:cNvPr id="7" name="Rectangle 6">
          <a:hlinkClick xmlns:r="http://schemas.openxmlformats.org/officeDocument/2006/relationships" r:id="rId2" tooltip="Analysistabs Project Management Templates"/>
          <a:extLst>
            <a:ext uri="{FF2B5EF4-FFF2-40B4-BE49-F238E27FC236}">
              <a16:creationId xmlns:a16="http://schemas.microsoft.com/office/drawing/2014/main" id="{00000000-0008-0000-0300-000007000000}"/>
            </a:ext>
          </a:extLst>
        </xdr:cNvPr>
        <xdr:cNvSpPr/>
      </xdr:nvSpPr>
      <xdr:spPr>
        <a:xfrm>
          <a:off x="6848475" y="16363950"/>
          <a:ext cx="2390775" cy="447675"/>
        </a:xfrm>
        <a:prstGeom prst="rect">
          <a:avLst/>
        </a:prstGeom>
        <a:ln/>
        <a:scene3d>
          <a:camera prst="orthographicFront"/>
          <a:lightRig rig="threePt" dir="t"/>
        </a:scene3d>
        <a:sp3d>
          <a:bevelT w="63500" h="4445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mn-lt"/>
              <a:ea typeface="+mn-ea"/>
              <a:cs typeface="+mn-cs"/>
            </a:rPr>
            <a:t>Browse All Templates</a:t>
          </a:r>
          <a:r>
            <a:rPr lang="nl-NL" sz="1600" b="1" i="0">
              <a:solidFill>
                <a:schemeClr val="bg1"/>
              </a:solidFill>
              <a:effectLst/>
              <a:latin typeface="Webdings" panose="05030102010509060703" pitchFamily="18" charset="2"/>
              <a:ea typeface="+mn-ea"/>
              <a:cs typeface="+mn-cs"/>
            </a:rPr>
            <a:t>4</a:t>
          </a:r>
          <a:endParaRPr lang="nl-NL" sz="900">
            <a:solidFill>
              <a:schemeClr val="bg1"/>
            </a:solidFill>
            <a:latin typeface="Webdings" panose="05030102010509060703" pitchFamily="18" charset="2"/>
          </a:endParaRPr>
        </a:p>
      </xdr:txBody>
    </xdr:sp>
    <xdr:clientData/>
  </xdr:twoCellAnchor>
  <xdr:twoCellAnchor editAs="oneCell">
    <xdr:from>
      <xdr:col>1</xdr:col>
      <xdr:colOff>34736</xdr:colOff>
      <xdr:row>40</xdr:row>
      <xdr:rowOff>110172</xdr:rowOff>
    </xdr:from>
    <xdr:to>
      <xdr:col>16</xdr:col>
      <xdr:colOff>599499</xdr:colOff>
      <xdr:row>66</xdr:row>
      <xdr:rowOff>173182</xdr:rowOff>
    </xdr:to>
    <xdr:pic>
      <xdr:nvPicPr>
        <xdr:cNvPr id="10" name="Picture 9" descr="Resource Management Template – Advanced">
          <a:extLst>
            <a:ext uri="{FF2B5EF4-FFF2-40B4-BE49-F238E27FC236}">
              <a16:creationId xmlns:a16="http://schemas.microsoft.com/office/drawing/2014/main" id="{9A0D3F56-FD52-4C6D-93B1-9A3B23C3FA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4509" y="7730172"/>
          <a:ext cx="9656808" cy="5016010"/>
        </a:xfrm>
        <a:prstGeom prst="rect">
          <a:avLst/>
        </a:prstGeom>
        <a:ln>
          <a:noFill/>
        </a:ln>
        <a:effectLst>
          <a:outerShdw blurRad="190500" algn="tl" rotWithShape="0">
            <a:srgbClr val="000000">
              <a:alpha val="7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37016</xdr:colOff>
      <xdr:row>6</xdr:row>
      <xdr:rowOff>106320</xdr:rowOff>
    </xdr:from>
    <xdr:to>
      <xdr:col>17</xdr:col>
      <xdr:colOff>27492</xdr:colOff>
      <xdr:row>39</xdr:row>
      <xdr:rowOff>174199</xdr:rowOff>
    </xdr:to>
    <xdr:pic>
      <xdr:nvPicPr>
        <xdr:cNvPr id="11" name="Picture 10">
          <a:extLst>
            <a:ext uri="{FF2B5EF4-FFF2-40B4-BE49-F238E27FC236}">
              <a16:creationId xmlns:a16="http://schemas.microsoft.com/office/drawing/2014/main" id="{68926A02-5B78-4A19-A4CB-A6657B5F7382}"/>
            </a:ext>
          </a:extLst>
        </xdr:cNvPr>
        <xdr:cNvPicPr>
          <a:picLocks noChangeAspect="1"/>
        </xdr:cNvPicPr>
      </xdr:nvPicPr>
      <xdr:blipFill rotWithShape="1">
        <a:blip xmlns:r="http://schemas.openxmlformats.org/officeDocument/2006/relationships" r:embed="rId4"/>
        <a:srcRect l="4571" t="4074" r="4693" b="6111"/>
        <a:stretch/>
      </xdr:blipFill>
      <xdr:spPr>
        <a:xfrm>
          <a:off x="296789" y="1249320"/>
          <a:ext cx="9688658" cy="6354379"/>
        </a:xfrm>
        <a:prstGeom prst="rect">
          <a:avLst/>
        </a:prstGeom>
        <a:ln>
          <a:noFill/>
        </a:ln>
        <a:effectLst>
          <a:outerShdw blurRad="190500" algn="tl" rotWithShape="0">
            <a:srgbClr val="000000">
              <a:alpha val="70000"/>
            </a:srgbClr>
          </a:outerShdw>
        </a:effectLst>
      </xdr:spPr>
    </xdr:pic>
    <xdr:clientData/>
  </xdr:twoCellAnchor>
  <xdr:twoCellAnchor editAs="oneCell">
    <xdr:from>
      <xdr:col>1</xdr:col>
      <xdr:colOff>63235</xdr:colOff>
      <xdr:row>67</xdr:row>
      <xdr:rowOff>173842</xdr:rowOff>
    </xdr:from>
    <xdr:to>
      <xdr:col>17</xdr:col>
      <xdr:colOff>45842</xdr:colOff>
      <xdr:row>88</xdr:row>
      <xdr:rowOff>153825</xdr:rowOff>
    </xdr:to>
    <xdr:pic>
      <xdr:nvPicPr>
        <xdr:cNvPr id="12" name="Picture 11">
          <a:extLst>
            <a:ext uri="{FF2B5EF4-FFF2-40B4-BE49-F238E27FC236}">
              <a16:creationId xmlns:a16="http://schemas.microsoft.com/office/drawing/2014/main" id="{207A37ED-FE19-4503-B453-EEF649399A05}"/>
            </a:ext>
          </a:extLst>
        </xdr:cNvPr>
        <xdr:cNvPicPr>
          <a:picLocks noChangeAspect="1"/>
        </xdr:cNvPicPr>
      </xdr:nvPicPr>
      <xdr:blipFill rotWithShape="1">
        <a:blip xmlns:r="http://schemas.openxmlformats.org/officeDocument/2006/relationships" r:embed="rId5"/>
        <a:srcRect r="839"/>
        <a:stretch/>
      </xdr:blipFill>
      <xdr:spPr>
        <a:xfrm>
          <a:off x="323008" y="12937342"/>
          <a:ext cx="9680789" cy="3980483"/>
        </a:xfrm>
        <a:prstGeom prst="rect">
          <a:avLst/>
        </a:prstGeom>
        <a:solidFill>
          <a:schemeClr val="bg1"/>
        </a:solidFill>
        <a:ln>
          <a:noFill/>
        </a:ln>
        <a:effectLst>
          <a:outerShdw blurRad="190500" algn="tl" rotWithShape="0">
            <a:srgbClr val="000000">
              <a:alpha val="70000"/>
            </a:srgbClr>
          </a:outerShdw>
        </a:effectLst>
      </xdr:spPr>
    </xdr:pic>
    <xdr:clientData/>
  </xdr:twoCellAnchor>
  <xdr:twoCellAnchor>
    <xdr:from>
      <xdr:col>13</xdr:col>
      <xdr:colOff>161925</xdr:colOff>
      <xdr:row>1</xdr:row>
      <xdr:rowOff>114299</xdr:rowOff>
    </xdr:from>
    <xdr:to>
      <xdr:col>15</xdr:col>
      <xdr:colOff>457199</xdr:colOff>
      <xdr:row>3</xdr:row>
      <xdr:rowOff>171449</xdr:rowOff>
    </xdr:to>
    <xdr:sp macro="" textlink="">
      <xdr:nvSpPr>
        <xdr:cNvPr id="5" name="Rectangle: Rounded Corners 4">
          <a:hlinkClick xmlns:r="http://schemas.openxmlformats.org/officeDocument/2006/relationships" r:id="rId6" tooltip="Ultimate Resource Plan Advanced Excel Template"/>
          <a:extLst>
            <a:ext uri="{FF2B5EF4-FFF2-40B4-BE49-F238E27FC236}">
              <a16:creationId xmlns:a16="http://schemas.microsoft.com/office/drawing/2014/main" id="{00000000-0008-0000-0300-000005000000}"/>
            </a:ext>
          </a:extLst>
        </xdr:cNvPr>
        <xdr:cNvSpPr/>
      </xdr:nvSpPr>
      <xdr:spPr>
        <a:xfrm>
          <a:off x="7734300" y="304799"/>
          <a:ext cx="1514474" cy="438150"/>
        </a:xfrm>
        <a:prstGeom prst="roundRect">
          <a:avLst>
            <a:gd name="adj" fmla="val 17391"/>
          </a:avLst>
        </a:prstGeom>
        <a:solidFill>
          <a:schemeClr val="accent4">
            <a:lumMod val="60000"/>
            <a:lumOff val="40000"/>
          </a:schemeClr>
        </a:solidFill>
        <a:ln>
          <a:solidFill>
            <a:schemeClr val="accent4">
              <a:lumMod val="40000"/>
              <a:lumOff val="60000"/>
            </a:schemeClr>
          </a:solidFill>
        </a:ln>
        <a:scene3d>
          <a:camera prst="orthographicFront"/>
          <a:lightRig rig="threePt" dir="t"/>
        </a:scene3d>
        <a:sp3d>
          <a:bevelT w="38100" h="38100" prst="coolSlant"/>
        </a:sp3d>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400" b="0" i="0">
              <a:solidFill>
                <a:schemeClr val="bg1"/>
              </a:solidFill>
              <a:effectLst/>
              <a:latin typeface="+mn-lt"/>
              <a:ea typeface="+mn-ea"/>
              <a:cs typeface="+mn-cs"/>
            </a:rPr>
            <a:t>View Details |</a:t>
          </a:r>
          <a:r>
            <a:rPr lang="nl-NL" sz="1400" b="0" i="0">
              <a:solidFill>
                <a:schemeClr val="bg1"/>
              </a:solidFill>
              <a:effectLst/>
              <a:latin typeface="Webdings" panose="05030102010509060703" pitchFamily="18" charset="2"/>
              <a:ea typeface="+mn-ea"/>
              <a:cs typeface="+mn-cs"/>
            </a:rPr>
            <a:t>4</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8</xdr:col>
      <xdr:colOff>457200</xdr:colOff>
      <xdr:row>1</xdr:row>
      <xdr:rowOff>152400</xdr:rowOff>
    </xdr:from>
    <xdr:ext cx="1828800" cy="323115"/>
    <xdr:pic>
      <xdr:nvPicPr>
        <xdr:cNvPr id="2" name="Picture 1" descr="Text&#10;&#10;Description automatically generated with low confidence">
          <a:hlinkClick xmlns:r="http://schemas.openxmlformats.org/officeDocument/2006/relationships" r:id="rId1" tooltip="analysistabs.com"/>
          <a:extLst>
            <a:ext uri="{FF2B5EF4-FFF2-40B4-BE49-F238E27FC236}">
              <a16:creationId xmlns:a16="http://schemas.microsoft.com/office/drawing/2014/main" id="{C706B905-EBB3-40FB-A313-56D00F0212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34000" y="342900"/>
          <a:ext cx="1828800" cy="323115"/>
        </a:xfrm>
        <a:prstGeom prst="rect">
          <a:avLst/>
        </a:prstGeom>
        <a:noFill/>
        <a:ln cap="flat">
          <a:noFill/>
          <a:prstDash val="solid"/>
          <a:miter/>
        </a:ln>
        <a:effectLst/>
      </xdr:spPr>
    </xdr:pic>
    <xdr:clientData/>
  </xdr:oneCellAnchor>
  <xdr:oneCellAnchor>
    <xdr:from>
      <xdr:col>0</xdr:col>
      <xdr:colOff>114492</xdr:colOff>
      <xdr:row>1</xdr:row>
      <xdr:rowOff>95250</xdr:rowOff>
    </xdr:from>
    <xdr:ext cx="422184" cy="420066"/>
    <xdr:pic>
      <xdr:nvPicPr>
        <xdr:cNvPr id="3" name="Picture 2">
          <a:hlinkClick xmlns:r="http://schemas.openxmlformats.org/officeDocument/2006/relationships" r:id="rId1" tooltip="analysistabs.com"/>
          <a:extLst>
            <a:ext uri="{FF2B5EF4-FFF2-40B4-BE49-F238E27FC236}">
              <a16:creationId xmlns:a16="http://schemas.microsoft.com/office/drawing/2014/main" id="{A1D1FD90-BC15-42DF-B973-4B047FA4C8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492" y="285750"/>
          <a:ext cx="422184" cy="420066"/>
        </a:xfrm>
        <a:prstGeom prst="rect">
          <a:avLst/>
        </a:prstGeom>
      </xdr:spPr>
    </xdr:pic>
    <xdr:clientData/>
  </xdr:oneCellAnchor>
  <xdr:oneCellAnchor>
    <xdr:from>
      <xdr:col>0</xdr:col>
      <xdr:colOff>97118</xdr:colOff>
      <xdr:row>1</xdr:row>
      <xdr:rowOff>104589</xdr:rowOff>
    </xdr:from>
    <xdr:ext cx="365760" cy="363926"/>
    <xdr:pic>
      <xdr:nvPicPr>
        <xdr:cNvPr id="4" name="shpTemplateNavMenu">
          <a:hlinkClick xmlns:r="http://schemas.openxmlformats.org/officeDocument/2006/relationships" r:id="rId1" tooltip="analysistabs.com"/>
          <a:extLst>
            <a:ext uri="{FF2B5EF4-FFF2-40B4-BE49-F238E27FC236}">
              <a16:creationId xmlns:a16="http://schemas.microsoft.com/office/drawing/2014/main" id="{D246A312-976C-430A-8552-88502E67BE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7118" y="104589"/>
          <a:ext cx="365760" cy="36392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1DFB17-4161-466E-AF8F-E7320A2343E3}" name="Table2" displayName="Table2" ref="B7:F17" totalsRowShown="0" headerRowDxfId="21" dataDxfId="19" headerRowBorderDxfId="20" tableBorderDxfId="18" totalsRowBorderDxfId="17">
  <tableColumns count="5">
    <tableColumn id="1" xr3:uid="{FA425E92-7176-464D-9191-6192FD412D4E}" name="Project Name" dataDxfId="16"/>
    <tableColumn id="2" xr3:uid="{847A621B-118D-46CA-9DAE-A0BD14C75E22}" name="Activities" dataDxfId="3">
      <calculatedColumnFormula>COUNTIF(Table1[Project Name],Table2[[#This Row],[Project Name]])</calculatedColumnFormula>
    </tableColumn>
    <tableColumn id="3" xr3:uid="{0546B751-0427-42E9-9540-5D352C9C539A}" name="Start" dataDxfId="2">
      <calculatedColumnFormula>IF(_xlfn.MINIFS(Table1[Start Date],Table1[Project Name],Table2[[#This Row],[Project Name]])&gt;0,_xlfn.MINIFS(Table1[Start Date],Table1[Project Name],Table2[[#This Row],[Project Name]]),NA())</calculatedColumnFormula>
    </tableColumn>
    <tableColumn id="4" xr3:uid="{5898F9C5-C4EB-4F59-8305-77A1EA122A5B}" name="End" dataDxfId="1">
      <calculatedColumnFormula>_xlfn.MAXIFS(Table1[Start Date],Table1[Project Name],Table2[[#This Row],[Project Name]])</calculatedColumnFormula>
    </tableColumn>
    <tableColumn id="5" xr3:uid="{59073E0A-3019-4C18-AFBD-EB7E45C989AB}" name="Duration" dataDxfId="0">
      <calculatedColumnFormula>Table2[[#This Row],[End]]-Table2[[#This Row],[Start]]+1</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I1005" totalsRowShown="0" headerRowDxfId="15" dataDxfId="14">
  <tableColumns count="8">
    <tableColumn id="1" xr3:uid="{00000000-0010-0000-0000-000001000000}" name="ID" dataDxfId="13"/>
    <tableColumn id="3" xr3:uid="{00000000-0010-0000-0000-000003000000}" name="Project Name" dataDxfId="12"/>
    <tableColumn id="7" xr3:uid="{00000000-0010-0000-0000-000007000000}" name="Activity" dataDxfId="11"/>
    <tableColumn id="2" xr3:uid="{00000000-0010-0000-0000-000002000000}" name="Assign To" dataDxfId="10"/>
    <tableColumn id="4" xr3:uid="{00000000-0010-0000-0000-000004000000}" name="Start Date" dataDxfId="9"/>
    <tableColumn id="5" xr3:uid="{00000000-0010-0000-0000-000005000000}" name="End Date" dataDxfId="8"/>
    <tableColumn id="6" xr3:uid="{00000000-0010-0000-0000-000006000000}" name="Hours/Day" dataDxfId="7"/>
    <tableColumn id="8" xr3:uid="{C4593D97-8CA9-49E7-BC41-BB8B31130517}" name="Notes" dataDxfId="6"/>
  </tableColumns>
  <tableStyleInfo name="ATSimpleTables" showFirstColumn="0" showLastColumn="0" showRowStripes="1" showColumnStripes="0"/>
</table>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analysistabs.com/project/mana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1CEA-7D75-4DC3-BE01-AAB838566B18}">
  <sheetPr codeName="Sheet6"/>
  <dimension ref="A1:XFC40"/>
  <sheetViews>
    <sheetView showGridLines="0" showRowColHeaders="0" zoomScale="85" zoomScaleNormal="85" workbookViewId="0"/>
  </sheetViews>
  <sheetFormatPr defaultColWidth="0" defaultRowHeight="14.5" zeroHeight="1"/>
  <cols>
    <col min="1" max="1" width="4.6328125" customWidth="1"/>
    <col min="2" max="2" width="0.81640625" customWidth="1"/>
    <col min="3" max="3" width="14.1796875" customWidth="1"/>
    <col min="4" max="11" width="9.1796875" customWidth="1"/>
    <col min="12" max="12" width="13.1796875" customWidth="1"/>
    <col min="13" max="13" width="9.1796875" customWidth="1"/>
    <col min="14" max="14" width="3.7265625" customWidth="1"/>
    <col min="15" max="15" width="0.81640625" customWidth="1"/>
    <col min="16" max="24" width="11.453125" customWidth="1"/>
    <col min="25" max="25" width="4.6328125" customWidth="1"/>
    <col min="26" max="26" width="19.453125" hidden="1"/>
    <col min="27" max="29" width="9.453125" hidden="1"/>
    <col min="30" max="16383" width="9.1796875" hidden="1"/>
    <col min="16384" max="16384" width="8.453125" hidden="1"/>
  </cols>
  <sheetData>
    <row r="1" spans="2:24" ht="10" customHeight="1"/>
    <row r="2" spans="2:24" ht="40.5" customHeight="1">
      <c r="B2" s="37"/>
      <c r="C2" s="36"/>
      <c r="D2" s="103" t="s">
        <v>36</v>
      </c>
      <c r="E2" s="103"/>
      <c r="F2" s="103"/>
      <c r="G2" s="103"/>
      <c r="H2" s="103"/>
      <c r="I2" s="103"/>
      <c r="J2" s="103"/>
      <c r="K2" s="103"/>
      <c r="L2" s="103"/>
      <c r="M2" s="103"/>
      <c r="O2" s="23"/>
      <c r="P2" s="102" t="s">
        <v>65</v>
      </c>
      <c r="Q2" s="102"/>
      <c r="R2" s="102"/>
      <c r="S2" s="102"/>
      <c r="T2" s="102"/>
      <c r="U2" s="102"/>
      <c r="V2" s="102"/>
      <c r="W2" s="102"/>
      <c r="X2" s="102"/>
    </row>
    <row r="3" spans="2:24" ht="32.25" customHeight="1">
      <c r="B3" s="37"/>
      <c r="C3" s="36"/>
      <c r="D3" s="104" t="s">
        <v>64</v>
      </c>
      <c r="E3" s="104"/>
      <c r="F3" s="104"/>
      <c r="G3" s="104"/>
      <c r="H3" s="104"/>
      <c r="I3" s="104"/>
      <c r="J3" s="104"/>
      <c r="K3" s="104"/>
      <c r="L3" s="104"/>
      <c r="M3" s="104"/>
      <c r="O3" s="23"/>
      <c r="P3" s="102"/>
      <c r="Q3" s="102"/>
      <c r="R3" s="102"/>
      <c r="S3" s="102"/>
      <c r="T3" s="102"/>
      <c r="U3" s="102"/>
      <c r="V3" s="102"/>
      <c r="W3" s="102"/>
      <c r="X3" s="102"/>
    </row>
    <row r="4" spans="2:24" ht="15" customHeight="1">
      <c r="O4" s="23"/>
      <c r="P4" s="102"/>
      <c r="Q4" s="102"/>
      <c r="R4" s="102"/>
      <c r="S4" s="102"/>
      <c r="T4" s="102"/>
      <c r="U4" s="102"/>
      <c r="V4" s="102"/>
      <c r="W4" s="102"/>
      <c r="X4" s="102"/>
    </row>
    <row r="5" spans="2:24" ht="15" customHeight="1">
      <c r="B5" s="23"/>
      <c r="C5" s="105" t="s">
        <v>63</v>
      </c>
      <c r="D5" s="108" t="s">
        <v>37</v>
      </c>
      <c r="E5" s="108"/>
      <c r="F5" s="108"/>
      <c r="G5" s="108"/>
      <c r="H5" s="108"/>
      <c r="I5" s="108"/>
      <c r="J5" s="108"/>
      <c r="K5" s="108"/>
      <c r="L5" s="108"/>
      <c r="M5" s="32"/>
      <c r="O5" s="23"/>
      <c r="P5" s="102"/>
      <c r="Q5" s="102"/>
      <c r="R5" s="102"/>
      <c r="S5" s="102"/>
      <c r="T5" s="102"/>
      <c r="U5" s="102"/>
      <c r="V5" s="102"/>
      <c r="W5" s="102"/>
      <c r="X5" s="102"/>
    </row>
    <row r="6" spans="2:24" ht="19.5" customHeight="1">
      <c r="B6" s="23"/>
      <c r="C6" s="105"/>
      <c r="D6" s="108"/>
      <c r="E6" s="108"/>
      <c r="F6" s="108"/>
      <c r="G6" s="108"/>
      <c r="H6" s="108"/>
      <c r="I6" s="108"/>
      <c r="J6" s="108"/>
      <c r="K6" s="108"/>
      <c r="L6" s="108"/>
      <c r="M6" s="32"/>
      <c r="O6" s="23"/>
      <c r="P6" s="102"/>
      <c r="Q6" s="102"/>
      <c r="R6" s="102"/>
      <c r="S6" s="102"/>
      <c r="T6" s="102"/>
      <c r="U6" s="102"/>
      <c r="V6" s="102"/>
      <c r="W6" s="102"/>
      <c r="X6" s="102"/>
    </row>
    <row r="7" spans="2:24" ht="6.75" customHeight="1">
      <c r="B7" s="23"/>
      <c r="C7" s="33"/>
      <c r="D7" s="35"/>
      <c r="E7" s="35"/>
      <c r="F7" s="35"/>
      <c r="G7" s="35"/>
      <c r="H7" s="35"/>
      <c r="I7" s="35"/>
      <c r="J7" s="35"/>
      <c r="K7" s="35"/>
      <c r="L7" s="35"/>
      <c r="M7" s="34"/>
      <c r="O7" s="23"/>
      <c r="P7" s="102"/>
      <c r="Q7" s="102"/>
      <c r="R7" s="102"/>
      <c r="S7" s="102"/>
      <c r="T7" s="102"/>
      <c r="U7" s="102"/>
      <c r="V7" s="102"/>
      <c r="W7" s="102"/>
      <c r="X7" s="102"/>
    </row>
    <row r="8" spans="2:24" ht="35" customHeight="1">
      <c r="B8" s="23"/>
      <c r="C8" s="105" t="s">
        <v>62</v>
      </c>
      <c r="D8" s="111" t="s">
        <v>88</v>
      </c>
      <c r="E8" s="111"/>
      <c r="F8" s="111"/>
      <c r="G8" s="111"/>
      <c r="H8" s="111"/>
      <c r="I8" s="111"/>
      <c r="J8" s="101"/>
      <c r="K8" s="101"/>
      <c r="L8" s="101"/>
      <c r="M8" s="32"/>
      <c r="O8" s="23"/>
      <c r="P8" s="102"/>
      <c r="Q8" s="102"/>
      <c r="R8" s="102"/>
      <c r="S8" s="102"/>
      <c r="T8" s="102"/>
      <c r="U8" s="102"/>
      <c r="V8" s="102"/>
      <c r="W8" s="102"/>
      <c r="X8" s="102"/>
    </row>
    <row r="9" spans="2:24" ht="35" customHeight="1">
      <c r="B9" s="23"/>
      <c r="C9" s="105"/>
      <c r="D9" s="111"/>
      <c r="E9" s="111"/>
      <c r="F9" s="111"/>
      <c r="G9" s="111"/>
      <c r="H9" s="111"/>
      <c r="I9" s="111"/>
      <c r="J9" s="101"/>
      <c r="K9" s="101"/>
      <c r="L9" s="101"/>
      <c r="M9" s="32"/>
      <c r="O9" s="23"/>
      <c r="P9" s="102"/>
      <c r="Q9" s="102"/>
      <c r="R9" s="102"/>
      <c r="S9" s="102"/>
      <c r="T9" s="102"/>
      <c r="U9" s="102"/>
      <c r="V9" s="102"/>
      <c r="W9" s="102"/>
      <c r="X9" s="102"/>
    </row>
    <row r="10" spans="2:24" ht="35" customHeight="1">
      <c r="B10" s="23"/>
      <c r="C10" s="105"/>
      <c r="D10" s="111"/>
      <c r="E10" s="111"/>
      <c r="F10" s="111"/>
      <c r="G10" s="111"/>
      <c r="H10" s="111"/>
      <c r="I10" s="111"/>
      <c r="J10" s="101"/>
      <c r="K10" s="101"/>
      <c r="L10" s="101"/>
      <c r="M10" s="32"/>
      <c r="O10" s="23"/>
      <c r="P10" s="102"/>
      <c r="Q10" s="102"/>
      <c r="R10" s="102"/>
      <c r="S10" s="102"/>
      <c r="T10" s="102"/>
      <c r="U10" s="102"/>
      <c r="V10" s="102"/>
      <c r="W10" s="102"/>
      <c r="X10" s="102"/>
    </row>
    <row r="11" spans="2:24" ht="35" customHeight="1">
      <c r="B11" s="23"/>
      <c r="C11" s="33"/>
      <c r="D11" s="111"/>
      <c r="E11" s="111"/>
      <c r="F11" s="111"/>
      <c r="G11" s="111"/>
      <c r="H11" s="111"/>
      <c r="I11" s="111"/>
      <c r="J11" s="101"/>
      <c r="K11" s="101"/>
      <c r="L11" s="101"/>
      <c r="M11" s="32"/>
      <c r="O11" s="23"/>
      <c r="P11" s="102"/>
      <c r="Q11" s="102"/>
      <c r="R11" s="102"/>
      <c r="S11" s="102"/>
      <c r="T11" s="102"/>
      <c r="U11" s="102"/>
      <c r="V11" s="102"/>
      <c r="W11" s="102"/>
      <c r="X11" s="102"/>
    </row>
    <row r="12" spans="2:24" ht="15" customHeight="1">
      <c r="B12" s="23"/>
      <c r="C12" s="106" t="s">
        <v>61</v>
      </c>
      <c r="D12" s="107" t="s">
        <v>60</v>
      </c>
      <c r="E12" s="107"/>
      <c r="F12" s="107"/>
      <c r="G12" s="107"/>
      <c r="H12" s="107"/>
      <c r="I12" s="107"/>
      <c r="J12" s="107"/>
      <c r="K12" s="107"/>
      <c r="L12" s="107"/>
      <c r="M12" s="29"/>
      <c r="O12" s="23"/>
      <c r="P12" s="102"/>
      <c r="Q12" s="102"/>
      <c r="R12" s="102"/>
      <c r="S12" s="102"/>
      <c r="T12" s="102"/>
      <c r="U12" s="102"/>
      <c r="V12" s="102"/>
      <c r="W12" s="102"/>
      <c r="X12" s="102"/>
    </row>
    <row r="13" spans="2:24" ht="24.75" customHeight="1">
      <c r="B13" s="23"/>
      <c r="C13" s="106"/>
      <c r="D13" s="107"/>
      <c r="E13" s="107"/>
      <c r="F13" s="107"/>
      <c r="G13" s="107"/>
      <c r="H13" s="107"/>
      <c r="I13" s="107"/>
      <c r="J13" s="107"/>
      <c r="K13" s="107"/>
      <c r="L13" s="107"/>
      <c r="M13" s="29"/>
      <c r="O13" s="23"/>
      <c r="P13" s="102"/>
      <c r="Q13" s="102"/>
      <c r="R13" s="102"/>
      <c r="S13" s="102"/>
      <c r="T13" s="102"/>
      <c r="U13" s="102"/>
      <c r="V13" s="102"/>
      <c r="W13" s="102"/>
      <c r="X13" s="102"/>
    </row>
    <row r="14" spans="2:24" ht="33" customHeight="1">
      <c r="B14" s="23"/>
      <c r="C14" s="106"/>
      <c r="D14" s="107"/>
      <c r="E14" s="107"/>
      <c r="F14" s="107"/>
      <c r="G14" s="107"/>
      <c r="H14" s="107"/>
      <c r="I14" s="107"/>
      <c r="J14" s="107"/>
      <c r="K14" s="107"/>
      <c r="L14" s="107"/>
      <c r="M14" s="29"/>
      <c r="O14" s="23"/>
      <c r="P14" s="102"/>
      <c r="Q14" s="102"/>
      <c r="R14" s="102"/>
      <c r="S14" s="102"/>
      <c r="T14" s="102"/>
      <c r="U14" s="102"/>
      <c r="V14" s="102"/>
      <c r="W14" s="102"/>
      <c r="X14" s="102"/>
    </row>
    <row r="15" spans="2:24" ht="15" customHeight="1">
      <c r="B15" s="23"/>
      <c r="C15" s="31"/>
      <c r="D15" s="30"/>
      <c r="E15" s="30"/>
      <c r="F15" s="30"/>
      <c r="G15" s="30"/>
      <c r="H15" s="30"/>
      <c r="I15" s="30"/>
      <c r="J15" s="30"/>
      <c r="K15" s="30"/>
      <c r="L15" s="30"/>
      <c r="M15" s="29"/>
      <c r="O15" s="23"/>
      <c r="P15" s="102"/>
      <c r="Q15" s="102"/>
      <c r="R15" s="102"/>
      <c r="S15" s="102"/>
      <c r="T15" s="102"/>
      <c r="U15" s="102"/>
      <c r="V15" s="102"/>
      <c r="W15" s="102"/>
      <c r="X15" s="102"/>
    </row>
    <row r="16" spans="2:24" ht="15" customHeight="1">
      <c r="B16" s="23"/>
      <c r="C16" s="105" t="s">
        <v>59</v>
      </c>
      <c r="D16" s="107" t="s">
        <v>58</v>
      </c>
      <c r="E16" s="107"/>
      <c r="F16" s="107"/>
      <c r="G16" s="107"/>
      <c r="H16" s="107"/>
      <c r="I16" s="107"/>
      <c r="J16" s="107"/>
      <c r="K16" s="107"/>
      <c r="L16" s="107"/>
      <c r="M16" s="29"/>
      <c r="O16" s="23"/>
      <c r="P16" s="5"/>
      <c r="Q16" s="5"/>
      <c r="R16" s="5"/>
      <c r="S16" s="5"/>
      <c r="T16" s="5"/>
      <c r="U16" s="5"/>
      <c r="V16" s="5"/>
      <c r="W16" s="5"/>
      <c r="X16" s="5"/>
    </row>
    <row r="17" spans="2:24" ht="15" customHeight="1">
      <c r="B17" s="23"/>
      <c r="C17" s="105"/>
      <c r="D17" s="107"/>
      <c r="E17" s="107"/>
      <c r="F17" s="107"/>
      <c r="G17" s="107"/>
      <c r="H17" s="107"/>
      <c r="I17" s="107"/>
      <c r="J17" s="107"/>
      <c r="K17" s="107"/>
      <c r="L17" s="107"/>
      <c r="M17" s="29"/>
      <c r="O17" s="23"/>
      <c r="P17" s="5"/>
      <c r="Q17" s="5"/>
      <c r="R17" s="5"/>
      <c r="S17" s="5"/>
      <c r="T17" s="5"/>
      <c r="U17" s="5"/>
      <c r="V17" s="5"/>
      <c r="W17" s="5"/>
      <c r="X17" s="5"/>
    </row>
    <row r="18" spans="2:24">
      <c r="B18" s="28"/>
      <c r="C18" s="27"/>
      <c r="D18" s="26"/>
      <c r="E18" s="26"/>
      <c r="F18" s="26"/>
      <c r="G18" s="25"/>
      <c r="H18" s="25"/>
      <c r="I18" s="25"/>
      <c r="J18" s="25"/>
      <c r="K18" s="25"/>
      <c r="L18" s="25"/>
      <c r="M18" s="25"/>
      <c r="O18" s="23"/>
      <c r="P18" s="5"/>
      <c r="Q18" s="5"/>
      <c r="R18" s="5"/>
      <c r="S18" s="5"/>
      <c r="T18" s="5"/>
      <c r="U18" s="5"/>
      <c r="V18" s="5"/>
      <c r="W18" s="5"/>
      <c r="X18" s="5"/>
    </row>
    <row r="19" spans="2:24" ht="46.5" customHeight="1">
      <c r="B19" s="23"/>
      <c r="C19" s="24" t="s">
        <v>57</v>
      </c>
      <c r="D19" s="110"/>
      <c r="E19" s="110"/>
      <c r="F19" s="110"/>
      <c r="G19" s="110"/>
      <c r="H19" s="110"/>
      <c r="I19" s="110"/>
      <c r="J19" s="110"/>
      <c r="K19" s="110"/>
      <c r="L19" s="110"/>
      <c r="M19" s="110"/>
      <c r="O19" s="23"/>
      <c r="P19" s="5"/>
      <c r="Q19" s="5"/>
      <c r="R19" s="5"/>
      <c r="S19" s="5"/>
      <c r="T19" s="5"/>
      <c r="U19" s="5"/>
      <c r="V19" s="5"/>
      <c r="W19" s="5"/>
      <c r="X19" s="5"/>
    </row>
    <row r="20" spans="2:24">
      <c r="B20" s="23"/>
      <c r="C20" s="109" t="s">
        <v>56</v>
      </c>
      <c r="D20" s="110"/>
      <c r="E20" s="110"/>
      <c r="F20" s="110"/>
      <c r="G20" s="110"/>
      <c r="H20" s="110"/>
      <c r="I20" s="110"/>
      <c r="J20" s="110"/>
      <c r="K20" s="110"/>
      <c r="L20" s="110"/>
      <c r="M20" s="110"/>
      <c r="O20" s="23"/>
      <c r="P20" s="5"/>
      <c r="Q20" s="5"/>
      <c r="R20" s="5"/>
      <c r="S20" s="5"/>
      <c r="T20" s="5"/>
      <c r="U20" s="5"/>
      <c r="V20" s="5"/>
      <c r="W20" s="5"/>
      <c r="X20" s="5"/>
    </row>
    <row r="21" spans="2:24">
      <c r="B21" s="23"/>
      <c r="C21" s="109"/>
      <c r="D21" s="110"/>
      <c r="E21" s="110"/>
      <c r="F21" s="110"/>
      <c r="G21" s="110"/>
      <c r="H21" s="110"/>
      <c r="I21" s="110"/>
      <c r="J21" s="110"/>
      <c r="K21" s="110"/>
      <c r="L21" s="110"/>
      <c r="M21" s="110"/>
      <c r="O21" s="23"/>
      <c r="P21" s="5"/>
      <c r="Q21" s="5"/>
      <c r="R21" s="5"/>
      <c r="S21" s="5"/>
      <c r="T21" s="5"/>
      <c r="U21" s="5"/>
      <c r="V21" s="5"/>
      <c r="W21" s="5"/>
      <c r="X21" s="5"/>
    </row>
    <row r="22" spans="2:24" ht="15" customHeight="1">
      <c r="B22" s="23"/>
      <c r="C22" s="109"/>
      <c r="D22" s="110"/>
      <c r="E22" s="110"/>
      <c r="F22" s="110"/>
      <c r="G22" s="110"/>
      <c r="H22" s="110"/>
      <c r="I22" s="110"/>
      <c r="J22" s="110"/>
      <c r="K22" s="110"/>
      <c r="L22" s="110"/>
      <c r="M22" s="110"/>
      <c r="O22" s="23"/>
      <c r="P22" s="5"/>
      <c r="Q22" s="5"/>
      <c r="R22" s="5"/>
      <c r="S22" s="5"/>
      <c r="T22" s="5"/>
      <c r="U22" s="5"/>
      <c r="V22" s="5"/>
      <c r="W22" s="5"/>
      <c r="X22" s="5"/>
    </row>
    <row r="23" spans="2:24">
      <c r="B23" s="23"/>
      <c r="C23" s="109"/>
      <c r="D23" s="110"/>
      <c r="E23" s="110"/>
      <c r="F23" s="110"/>
      <c r="G23" s="110"/>
      <c r="H23" s="110"/>
      <c r="I23" s="110"/>
      <c r="J23" s="110"/>
      <c r="K23" s="110"/>
      <c r="L23" s="110"/>
      <c r="M23" s="110"/>
      <c r="O23" s="23"/>
      <c r="P23" s="5"/>
      <c r="Q23" s="5"/>
      <c r="R23" s="5"/>
      <c r="S23" s="5"/>
      <c r="T23" s="5"/>
      <c r="U23" s="5"/>
      <c r="V23" s="5"/>
      <c r="W23" s="5"/>
      <c r="X23" s="5"/>
    </row>
    <row r="24" spans="2:24">
      <c r="B24" s="23"/>
      <c r="C24" s="109"/>
      <c r="D24" s="110"/>
      <c r="E24" s="110"/>
      <c r="F24" s="110"/>
      <c r="G24" s="110"/>
      <c r="H24" s="110"/>
      <c r="I24" s="110"/>
      <c r="J24" s="110"/>
      <c r="K24" s="110"/>
      <c r="L24" s="110"/>
      <c r="M24" s="110"/>
      <c r="O24" s="23"/>
      <c r="P24" s="5"/>
      <c r="Q24" s="5"/>
      <c r="R24" s="5"/>
      <c r="S24" s="5"/>
      <c r="T24" s="5"/>
      <c r="U24" s="5"/>
      <c r="V24" s="5"/>
      <c r="W24" s="5"/>
      <c r="X24" s="5"/>
    </row>
    <row r="25" spans="2:24">
      <c r="B25" s="23"/>
      <c r="C25" s="109"/>
      <c r="D25" s="110"/>
      <c r="E25" s="110"/>
      <c r="F25" s="110"/>
      <c r="G25" s="110"/>
      <c r="H25" s="110"/>
      <c r="I25" s="110"/>
      <c r="J25" s="110"/>
      <c r="K25" s="110"/>
      <c r="L25" s="110"/>
      <c r="M25" s="110"/>
      <c r="O25" s="23"/>
      <c r="P25" s="5"/>
      <c r="Q25" s="5"/>
      <c r="R25" s="5"/>
      <c r="S25" s="5"/>
      <c r="T25" s="5"/>
      <c r="U25" s="5"/>
      <c r="V25" s="5"/>
      <c r="W25" s="5"/>
      <c r="X25" s="5"/>
    </row>
    <row r="26" spans="2:24">
      <c r="B26" s="23"/>
      <c r="C26" s="109"/>
      <c r="D26" s="110"/>
      <c r="E26" s="110"/>
      <c r="F26" s="110"/>
      <c r="G26" s="110"/>
      <c r="H26" s="110"/>
      <c r="I26" s="110"/>
      <c r="J26" s="110"/>
      <c r="K26" s="110"/>
      <c r="L26" s="110"/>
      <c r="M26" s="110"/>
      <c r="O26" s="23"/>
      <c r="P26" s="5"/>
      <c r="Q26" s="5"/>
      <c r="R26" s="5"/>
      <c r="S26" s="5"/>
      <c r="T26" s="5"/>
      <c r="U26" s="5"/>
      <c r="V26" s="5"/>
      <c r="W26" s="5"/>
      <c r="X26" s="5"/>
    </row>
    <row r="27" spans="2:24">
      <c r="B27" s="23"/>
      <c r="C27" s="109"/>
      <c r="D27" s="110"/>
      <c r="E27" s="110"/>
      <c r="F27" s="110"/>
      <c r="G27" s="110"/>
      <c r="H27" s="110"/>
      <c r="I27" s="110"/>
      <c r="J27" s="110"/>
      <c r="K27" s="110"/>
      <c r="L27" s="110"/>
      <c r="M27" s="110"/>
      <c r="O27" s="23"/>
      <c r="P27" s="5"/>
      <c r="Q27" s="5"/>
      <c r="R27" s="5"/>
      <c r="S27" s="5"/>
      <c r="T27" s="5"/>
      <c r="U27" s="5"/>
      <c r="V27" s="5"/>
      <c r="W27" s="5"/>
      <c r="X27" s="5"/>
    </row>
    <row r="28" spans="2:24">
      <c r="B28" s="23"/>
      <c r="C28" s="109"/>
      <c r="D28" s="110"/>
      <c r="E28" s="110"/>
      <c r="F28" s="110"/>
      <c r="G28" s="110"/>
      <c r="H28" s="110"/>
      <c r="I28" s="110"/>
      <c r="J28" s="110"/>
      <c r="K28" s="110"/>
      <c r="L28" s="110"/>
      <c r="M28" s="110"/>
      <c r="O28" s="23"/>
      <c r="P28" s="5"/>
      <c r="Q28" s="5"/>
      <c r="R28" s="5"/>
      <c r="S28" s="5"/>
      <c r="T28" s="5"/>
      <c r="U28" s="5"/>
      <c r="V28" s="5"/>
      <c r="W28" s="5"/>
      <c r="X28" s="5"/>
    </row>
    <row r="29" spans="2:24">
      <c r="B29" s="23"/>
      <c r="C29" s="109"/>
      <c r="D29" s="110"/>
      <c r="E29" s="110"/>
      <c r="F29" s="110"/>
      <c r="G29" s="110"/>
      <c r="H29" s="110"/>
      <c r="I29" s="110"/>
      <c r="J29" s="110"/>
      <c r="K29" s="110"/>
      <c r="L29" s="110"/>
      <c r="M29" s="110"/>
      <c r="O29" s="23"/>
      <c r="P29" s="5"/>
      <c r="Q29" s="5"/>
      <c r="R29" s="5"/>
      <c r="S29" s="5"/>
      <c r="T29" s="5"/>
      <c r="U29" s="5"/>
      <c r="V29" s="5"/>
      <c r="W29" s="5"/>
      <c r="X29" s="5"/>
    </row>
    <row r="30" spans="2:24">
      <c r="B30" s="23"/>
      <c r="C30" s="109"/>
      <c r="D30" s="110"/>
      <c r="E30" s="110"/>
      <c r="F30" s="110"/>
      <c r="G30" s="110"/>
      <c r="H30" s="110"/>
      <c r="I30" s="110"/>
      <c r="J30" s="110"/>
      <c r="K30" s="110"/>
      <c r="L30" s="110"/>
      <c r="M30" s="110"/>
      <c r="O30" s="23"/>
      <c r="P30" s="5"/>
      <c r="Q30" s="5"/>
      <c r="R30" s="5"/>
      <c r="S30" s="5"/>
      <c r="T30" s="5"/>
      <c r="U30" s="5"/>
      <c r="V30" s="5"/>
      <c r="W30" s="5"/>
      <c r="X30" s="5"/>
    </row>
    <row r="31" spans="2:24">
      <c r="B31" s="23"/>
      <c r="C31" s="109"/>
      <c r="D31" s="110"/>
      <c r="E31" s="110"/>
      <c r="F31" s="110"/>
      <c r="G31" s="110"/>
      <c r="H31" s="110"/>
      <c r="I31" s="110"/>
      <c r="J31" s="110"/>
      <c r="K31" s="110"/>
      <c r="L31" s="110"/>
      <c r="M31" s="110"/>
      <c r="O31" s="23"/>
      <c r="P31" s="5"/>
      <c r="Q31" s="5"/>
      <c r="R31" s="5"/>
      <c r="S31" s="5"/>
      <c r="T31" s="5"/>
      <c r="U31" s="5"/>
      <c r="V31" s="5"/>
      <c r="W31" s="5"/>
      <c r="X31" s="5"/>
    </row>
    <row r="32" spans="2:24">
      <c r="B32" s="23"/>
      <c r="C32" s="109"/>
      <c r="D32" s="110"/>
      <c r="E32" s="110"/>
      <c r="F32" s="110"/>
      <c r="G32" s="110"/>
      <c r="H32" s="110"/>
      <c r="I32" s="110"/>
      <c r="J32" s="110"/>
      <c r="K32" s="110"/>
      <c r="L32" s="110"/>
      <c r="M32" s="110"/>
      <c r="O32" s="23"/>
      <c r="P32" s="5"/>
      <c r="Q32" s="5"/>
      <c r="R32" s="5"/>
      <c r="S32" s="5"/>
      <c r="T32" s="5"/>
      <c r="U32" s="5"/>
      <c r="V32" s="5"/>
      <c r="W32" s="5"/>
      <c r="X32" s="5"/>
    </row>
    <row r="33" spans="1:24">
      <c r="B33" s="23"/>
      <c r="C33" s="109"/>
      <c r="D33" s="110"/>
      <c r="E33" s="110"/>
      <c r="F33" s="110"/>
      <c r="G33" s="110"/>
      <c r="H33" s="110"/>
      <c r="I33" s="110"/>
      <c r="J33" s="110"/>
      <c r="K33" s="110"/>
      <c r="L33" s="110"/>
      <c r="M33" s="110"/>
      <c r="O33" s="23"/>
      <c r="P33" s="5"/>
      <c r="Q33" s="5"/>
      <c r="R33" s="5"/>
      <c r="S33" s="5"/>
      <c r="T33" s="5"/>
      <c r="U33" s="5"/>
      <c r="V33" s="5"/>
      <c r="W33" s="5"/>
      <c r="X33" s="5"/>
    </row>
    <row r="34" spans="1:24">
      <c r="B34" s="23"/>
      <c r="C34" s="109"/>
      <c r="D34" s="110"/>
      <c r="E34" s="110"/>
      <c r="F34" s="110"/>
      <c r="G34" s="110"/>
      <c r="H34" s="110"/>
      <c r="I34" s="110"/>
      <c r="J34" s="110"/>
      <c r="K34" s="110"/>
      <c r="L34" s="110"/>
      <c r="M34" s="110"/>
      <c r="O34" s="23"/>
      <c r="P34" s="5"/>
      <c r="Q34" s="5"/>
      <c r="R34" s="5"/>
      <c r="S34" s="5"/>
      <c r="T34" s="5"/>
      <c r="U34" s="5"/>
      <c r="V34" s="5"/>
      <c r="W34" s="5"/>
      <c r="X34" s="5"/>
    </row>
    <row r="35" spans="1:24">
      <c r="B35" s="23"/>
      <c r="C35" s="109"/>
      <c r="D35" s="110"/>
      <c r="E35" s="110"/>
      <c r="F35" s="110"/>
      <c r="G35" s="110"/>
      <c r="H35" s="110"/>
      <c r="I35" s="110"/>
      <c r="J35" s="110"/>
      <c r="K35" s="110"/>
      <c r="L35" s="110"/>
      <c r="M35" s="110"/>
      <c r="O35" s="23"/>
      <c r="P35" s="5"/>
      <c r="Q35" s="5"/>
      <c r="R35" s="5"/>
      <c r="S35" s="5"/>
      <c r="T35" s="5"/>
      <c r="U35" s="5"/>
      <c r="V35" s="5"/>
      <c r="W35" s="5"/>
      <c r="X35" s="5"/>
    </row>
    <row r="36" spans="1:24">
      <c r="B36" s="23"/>
      <c r="C36" s="109"/>
      <c r="D36" s="110"/>
      <c r="E36" s="110"/>
      <c r="F36" s="110"/>
      <c r="G36" s="110"/>
      <c r="H36" s="110"/>
      <c r="I36" s="110"/>
      <c r="J36" s="110"/>
      <c r="K36" s="110"/>
      <c r="L36" s="110"/>
      <c r="M36" s="110"/>
      <c r="O36" s="23"/>
      <c r="P36" s="5"/>
      <c r="Q36" s="5"/>
      <c r="R36" s="5"/>
      <c r="S36" s="5"/>
      <c r="T36" s="5"/>
      <c r="U36" s="5"/>
      <c r="V36" s="5"/>
      <c r="W36" s="5"/>
      <c r="X36" s="5"/>
    </row>
    <row r="37" spans="1:24"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row>
    <row r="38" spans="1:24">
      <c r="A38" s="22"/>
      <c r="B38" s="22"/>
      <c r="C38" s="22"/>
      <c r="D38" s="22" t="s">
        <v>55</v>
      </c>
      <c r="E38" s="22"/>
      <c r="F38" s="22"/>
      <c r="G38" s="22"/>
      <c r="H38" s="22"/>
      <c r="I38" s="22"/>
      <c r="J38" s="22"/>
      <c r="K38" s="22"/>
      <c r="L38" s="22"/>
      <c r="M38" s="22"/>
      <c r="N38" s="22"/>
      <c r="O38" s="22"/>
      <c r="P38" s="22"/>
      <c r="Q38" s="22"/>
      <c r="R38" s="22"/>
      <c r="S38" s="22"/>
      <c r="T38" s="22"/>
      <c r="U38" s="22"/>
      <c r="V38" s="22"/>
      <c r="W38" s="22"/>
      <c r="X38" s="22"/>
    </row>
    <row r="39" spans="1:24" ht="3" customHeight="1">
      <c r="A39" s="22"/>
      <c r="B39" s="22"/>
      <c r="C39" s="22"/>
      <c r="D39" s="22"/>
      <c r="E39" s="22"/>
      <c r="F39" s="22"/>
      <c r="G39" s="22"/>
      <c r="H39" s="22"/>
      <c r="I39" s="22"/>
      <c r="J39" s="22"/>
      <c r="K39" s="22"/>
      <c r="L39" s="22"/>
      <c r="M39" s="22"/>
      <c r="N39" s="22"/>
      <c r="O39" s="22"/>
      <c r="P39" s="22"/>
      <c r="Q39" s="22"/>
      <c r="R39" s="22"/>
      <c r="S39" s="22"/>
      <c r="T39" s="22"/>
      <c r="U39" s="22"/>
      <c r="V39" s="22"/>
      <c r="W39" s="22"/>
      <c r="X39" s="22"/>
    </row>
    <row r="40" spans="1:24">
      <c r="A40" s="22"/>
      <c r="B40" s="22"/>
      <c r="C40" s="22"/>
      <c r="D40" s="22"/>
      <c r="E40" s="22"/>
      <c r="F40" s="22"/>
      <c r="G40" s="22"/>
      <c r="H40" s="22"/>
      <c r="I40" s="22"/>
      <c r="J40" s="22"/>
      <c r="K40" s="22"/>
      <c r="L40" s="22"/>
      <c r="M40" s="22"/>
      <c r="N40" s="22"/>
      <c r="O40" s="22"/>
      <c r="P40" s="22"/>
      <c r="Q40" s="22"/>
      <c r="R40" s="22"/>
      <c r="S40" s="22"/>
      <c r="T40" s="22"/>
      <c r="U40" s="22"/>
      <c r="V40" s="22"/>
      <c r="W40" s="22"/>
      <c r="X40" s="22"/>
    </row>
  </sheetData>
  <sheetProtection algorithmName="SHA-512" hashValue="1N7efSaWY1aSS5VbrLPee5VCdwRB9gT8FX4slQE10PNhOa05l0eJ2Tf76Jk/OQABrTaTw+Blq9X+EwVpAlhZsQ==" saltValue="/tzcfO4afhdlORqzQJcyBg==" spinCount="100000" sheet="1" objects="1" scenarios="1"/>
  <mergeCells count="13">
    <mergeCell ref="D16:L17"/>
    <mergeCell ref="D5:L6"/>
    <mergeCell ref="C20:C36"/>
    <mergeCell ref="D19:M36"/>
    <mergeCell ref="C16:C17"/>
    <mergeCell ref="D8:I11"/>
    <mergeCell ref="P2:X15"/>
    <mergeCell ref="D2:M2"/>
    <mergeCell ref="D3:M3"/>
    <mergeCell ref="C5:C6"/>
    <mergeCell ref="C8:C10"/>
    <mergeCell ref="C12:C14"/>
    <mergeCell ref="D12:L14"/>
  </mergeCells>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sheetPr>
  <dimension ref="A1:AX96"/>
  <sheetViews>
    <sheetView showGridLines="0" showRowColHeaders="0" tabSelected="1" zoomScale="80" zoomScaleNormal="80" workbookViewId="0">
      <selection activeCell="C3" sqref="C3:H3"/>
    </sheetView>
  </sheetViews>
  <sheetFormatPr defaultColWidth="0" defaultRowHeight="24" customHeight="1" zeroHeight="1"/>
  <cols>
    <col min="1" max="1" width="4.6328125" customWidth="1"/>
    <col min="2" max="2" width="29" customWidth="1"/>
    <col min="3" max="3" width="21.7265625" customWidth="1"/>
    <col min="4" max="34" width="4.7265625" customWidth="1"/>
    <col min="35" max="35" width="4.6328125" customWidth="1"/>
    <col min="36" max="16384" width="4.7265625" hidden="1"/>
  </cols>
  <sheetData>
    <row r="1" spans="2:50" ht="50" customHeight="1">
      <c r="B1" s="80"/>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2"/>
    </row>
    <row r="2" spans="2:50" ht="20" hidden="1" customHeight="1">
      <c r="B2" s="83"/>
      <c r="C2" s="84" t="str">
        <f>IF(OR(C3="All Projects",C3=""),"*",C3)</f>
        <v>*</v>
      </c>
      <c r="D2" s="79"/>
      <c r="E2" s="79"/>
      <c r="F2" s="79"/>
      <c r="G2" s="79"/>
      <c r="H2" s="79"/>
      <c r="I2" s="79"/>
      <c r="J2" s="79"/>
      <c r="K2" s="79"/>
      <c r="L2" s="79"/>
      <c r="M2" s="79"/>
      <c r="N2" s="79"/>
      <c r="O2" s="79"/>
      <c r="P2" s="79"/>
      <c r="Q2" s="79"/>
      <c r="R2" s="79"/>
      <c r="S2" s="79"/>
      <c r="T2" s="79"/>
      <c r="U2" s="79"/>
      <c r="V2" s="79"/>
      <c r="W2" s="79"/>
      <c r="X2" s="79"/>
      <c r="Y2" s="79"/>
      <c r="Z2" s="79"/>
      <c r="AA2" s="117">
        <f>MATCH(AA3,rngMonths,0)</f>
        <v>3</v>
      </c>
      <c r="AB2" s="117"/>
      <c r="AC2" s="117"/>
      <c r="AD2" s="79"/>
      <c r="AE2" s="79"/>
      <c r="AF2" s="79"/>
      <c r="AG2" s="79"/>
      <c r="AH2" s="85"/>
    </row>
    <row r="3" spans="2:50" ht="37.5" customHeight="1">
      <c r="B3" s="86" t="s">
        <v>69</v>
      </c>
      <c r="C3" s="118" t="s">
        <v>72</v>
      </c>
      <c r="D3" s="118"/>
      <c r="E3" s="118"/>
      <c r="F3" s="118"/>
      <c r="G3" s="118"/>
      <c r="H3" s="118"/>
      <c r="I3" s="87"/>
      <c r="J3" s="87"/>
      <c r="K3" s="87"/>
      <c r="L3" s="87"/>
      <c r="M3" s="87"/>
      <c r="N3" s="87"/>
      <c r="O3" s="87"/>
      <c r="P3" s="120" t="s">
        <v>71</v>
      </c>
      <c r="Q3" s="120"/>
      <c r="R3" s="120"/>
      <c r="S3" s="118">
        <v>2026</v>
      </c>
      <c r="T3" s="118"/>
      <c r="U3" s="118"/>
      <c r="V3" s="118"/>
      <c r="W3" s="120" t="s">
        <v>70</v>
      </c>
      <c r="X3" s="120"/>
      <c r="Y3" s="120"/>
      <c r="Z3" s="120"/>
      <c r="AA3" s="119" t="s">
        <v>75</v>
      </c>
      <c r="AB3" s="119"/>
      <c r="AC3" s="119"/>
      <c r="AD3" s="119"/>
      <c r="AE3" s="88"/>
      <c r="AF3" s="88"/>
      <c r="AG3" s="88"/>
      <c r="AH3" s="89"/>
    </row>
    <row r="4" spans="2:50" ht="10" customHeight="1"/>
    <row r="5" spans="2:50" ht="10" customHeight="1"/>
    <row r="6" spans="2:50" ht="10" customHeight="1"/>
    <row r="7" spans="2:50" ht="40" customHeight="1">
      <c r="B7" s="70" t="s">
        <v>0</v>
      </c>
      <c r="C7" s="132">
        <f>IFERROR(D7,"")</f>
        <v>46082</v>
      </c>
      <c r="D7" s="133">
        <f>IFERROR(DATE('Resource Summary'!S3,'Resource Summary'!AA2,1),"")</f>
        <v>46082</v>
      </c>
      <c r="E7" s="133">
        <f t="shared" ref="E7:AE7" si="0">IFERROR(D7+1,"")</f>
        <v>46083</v>
      </c>
      <c r="F7" s="133">
        <f t="shared" si="0"/>
        <v>46084</v>
      </c>
      <c r="G7" s="133">
        <f t="shared" si="0"/>
        <v>46085</v>
      </c>
      <c r="H7" s="133">
        <f t="shared" si="0"/>
        <v>46086</v>
      </c>
      <c r="I7" s="133">
        <f t="shared" si="0"/>
        <v>46087</v>
      </c>
      <c r="J7" s="133">
        <f t="shared" si="0"/>
        <v>46088</v>
      </c>
      <c r="K7" s="133">
        <f t="shared" si="0"/>
        <v>46089</v>
      </c>
      <c r="L7" s="133">
        <f t="shared" si="0"/>
        <v>46090</v>
      </c>
      <c r="M7" s="133">
        <f t="shared" si="0"/>
        <v>46091</v>
      </c>
      <c r="N7" s="133">
        <f t="shared" si="0"/>
        <v>46092</v>
      </c>
      <c r="O7" s="133">
        <f t="shared" si="0"/>
        <v>46093</v>
      </c>
      <c r="P7" s="133">
        <f t="shared" si="0"/>
        <v>46094</v>
      </c>
      <c r="Q7" s="133">
        <f t="shared" si="0"/>
        <v>46095</v>
      </c>
      <c r="R7" s="133">
        <f t="shared" si="0"/>
        <v>46096</v>
      </c>
      <c r="S7" s="133">
        <f t="shared" si="0"/>
        <v>46097</v>
      </c>
      <c r="T7" s="133">
        <f t="shared" si="0"/>
        <v>46098</v>
      </c>
      <c r="U7" s="133">
        <f t="shared" si="0"/>
        <v>46099</v>
      </c>
      <c r="V7" s="133">
        <f t="shared" si="0"/>
        <v>46100</v>
      </c>
      <c r="W7" s="133">
        <f t="shared" si="0"/>
        <v>46101</v>
      </c>
      <c r="X7" s="133">
        <f t="shared" si="0"/>
        <v>46102</v>
      </c>
      <c r="Y7" s="133">
        <f t="shared" si="0"/>
        <v>46103</v>
      </c>
      <c r="Z7" s="133">
        <f t="shared" si="0"/>
        <v>46104</v>
      </c>
      <c r="AA7" s="133">
        <f t="shared" si="0"/>
        <v>46105</v>
      </c>
      <c r="AB7" s="133">
        <f t="shared" si="0"/>
        <v>46106</v>
      </c>
      <c r="AC7" s="133">
        <f t="shared" si="0"/>
        <v>46107</v>
      </c>
      <c r="AD7" s="133">
        <f t="shared" si="0"/>
        <v>46108</v>
      </c>
      <c r="AE7" s="133">
        <f t="shared" si="0"/>
        <v>46109</v>
      </c>
      <c r="AF7" s="133">
        <f>IFERROR(IF(MONTH(AE7+1)=MONTH($D$7),AE7+1,""),"")</f>
        <v>46110</v>
      </c>
      <c r="AG7" s="133">
        <f t="shared" ref="AG7:AH7" si="1">IFERROR(IF(MONTH(AF7+1)=MONTH($D$7),AF7+1,""),"")</f>
        <v>46111</v>
      </c>
      <c r="AH7" s="134">
        <f t="shared" si="1"/>
        <v>46112</v>
      </c>
      <c r="AJ7" s="2"/>
      <c r="AK7" s="2"/>
      <c r="AL7" s="2"/>
      <c r="AM7" s="2"/>
      <c r="AN7" s="2"/>
      <c r="AO7" s="2"/>
      <c r="AP7" s="2"/>
      <c r="AQ7" s="2"/>
      <c r="AR7" s="2"/>
      <c r="AS7" s="2"/>
      <c r="AT7" s="2"/>
      <c r="AU7" s="2"/>
      <c r="AV7" s="2"/>
      <c r="AW7" s="2"/>
      <c r="AX7" s="2"/>
    </row>
    <row r="8" spans="2:50" ht="25" customHeight="1">
      <c r="B8" s="60" t="s">
        <v>6</v>
      </c>
      <c r="C8" s="135">
        <f>SUM(D8:AH8)</f>
        <v>21</v>
      </c>
      <c r="D8" s="136">
        <f>SUMIFS(Table1[[Hours/Day]:[Hours/Day]],Table1[[Assign To]:[Assign To]],'Resource Summary'!$B8,Table1[[Start Date]:[Start Date]],"&lt;="&amp;'Resource Summary'!D$7,Table1[[End Date]:[End Date]],"&gt;="&amp;'Resource Summary'!D$7,Table1[[Project Name]:[Project Name]],rngProject)</f>
        <v>3</v>
      </c>
      <c r="E8" s="136">
        <f>SUMIFS(Table1[[Hours/Day]:[Hours/Day]],Table1[[Assign To]:[Assign To]],'Resource Summary'!$B8,Table1[[Start Date]:[Start Date]],"&lt;="&amp;'Resource Summary'!E$7,Table1[[End Date]:[End Date]],"&gt;="&amp;'Resource Summary'!E$7,Table1[[Project Name]:[Project Name]],rngProject)</f>
        <v>3</v>
      </c>
      <c r="F8" s="136">
        <f>SUMIFS(Table1[[Hours/Day]:[Hours/Day]],Table1[[Assign To]:[Assign To]],'Resource Summary'!$B8,Table1[[Start Date]:[Start Date]],"&lt;="&amp;'Resource Summary'!F$7,Table1[[End Date]:[End Date]],"&gt;="&amp;'Resource Summary'!F$7,Table1[[Project Name]:[Project Name]],rngProject)</f>
        <v>3</v>
      </c>
      <c r="G8" s="136">
        <f>SUMIFS(Table1[[Hours/Day]:[Hours/Day]],Table1[[Assign To]:[Assign To]],'Resource Summary'!$B8,Table1[[Start Date]:[Start Date]],"&lt;="&amp;'Resource Summary'!G$7,Table1[[End Date]:[End Date]],"&gt;="&amp;'Resource Summary'!G$7,Table1[[Project Name]:[Project Name]],rngProject)</f>
        <v>1</v>
      </c>
      <c r="H8" s="136">
        <f>SUMIFS(Table1[[Hours/Day]:[Hours/Day]],Table1[[Assign To]:[Assign To]],'Resource Summary'!$B8,Table1[[Start Date]:[Start Date]],"&lt;="&amp;'Resource Summary'!H$7,Table1[[End Date]:[End Date]],"&gt;="&amp;'Resource Summary'!H$7,Table1[[Project Name]:[Project Name]],rngProject)</f>
        <v>1</v>
      </c>
      <c r="I8" s="136">
        <f>SUMIFS(Table1[[Hours/Day]:[Hours/Day]],Table1[[Assign To]:[Assign To]],'Resource Summary'!$B8,Table1[[Start Date]:[Start Date]],"&lt;="&amp;'Resource Summary'!I$7,Table1[[End Date]:[End Date]],"&gt;="&amp;'Resource Summary'!I$7,Table1[[Project Name]:[Project Name]],rngProject)</f>
        <v>1</v>
      </c>
      <c r="J8" s="136">
        <f>SUMIFS(Table1[[Hours/Day]:[Hours/Day]],Table1[[Assign To]:[Assign To]],'Resource Summary'!$B8,Table1[[Start Date]:[Start Date]],"&lt;="&amp;'Resource Summary'!J$7,Table1[[End Date]:[End Date]],"&gt;="&amp;'Resource Summary'!J$7,Table1[[Project Name]:[Project Name]],rngProject)</f>
        <v>1</v>
      </c>
      <c r="K8" s="136">
        <f>SUMIFS(Table1[[Hours/Day]:[Hours/Day]],Table1[[Assign To]:[Assign To]],'Resource Summary'!$B8,Table1[[Start Date]:[Start Date]],"&lt;="&amp;'Resource Summary'!K$7,Table1[[End Date]:[End Date]],"&gt;="&amp;'Resource Summary'!K$7,Table1[[Project Name]:[Project Name]],rngProject)</f>
        <v>1</v>
      </c>
      <c r="L8" s="136">
        <f>SUMIFS(Table1[[Hours/Day]:[Hours/Day]],Table1[[Assign To]:[Assign To]],'Resource Summary'!$B8,Table1[[Start Date]:[Start Date]],"&lt;="&amp;'Resource Summary'!L$7,Table1[[End Date]:[End Date]],"&gt;="&amp;'Resource Summary'!L$7,Table1[[Project Name]:[Project Name]],rngProject)</f>
        <v>1</v>
      </c>
      <c r="M8" s="136">
        <f>SUMIFS(Table1[[Hours/Day]:[Hours/Day]],Table1[[Assign To]:[Assign To]],'Resource Summary'!$B8,Table1[[Start Date]:[Start Date]],"&lt;="&amp;'Resource Summary'!M$7,Table1[[End Date]:[End Date]],"&gt;="&amp;'Resource Summary'!M$7,Table1[[Project Name]:[Project Name]],rngProject)</f>
        <v>1</v>
      </c>
      <c r="N8" s="136">
        <f>SUMIFS(Table1[[Hours/Day]:[Hours/Day]],Table1[[Assign To]:[Assign To]],'Resource Summary'!$B8,Table1[[Start Date]:[Start Date]],"&lt;="&amp;'Resource Summary'!N$7,Table1[[End Date]:[End Date]],"&gt;="&amp;'Resource Summary'!N$7,Table1[[Project Name]:[Project Name]],rngProject)</f>
        <v>1</v>
      </c>
      <c r="O8" s="136">
        <f>SUMIFS(Table1[[Hours/Day]:[Hours/Day]],Table1[[Assign To]:[Assign To]],'Resource Summary'!$B8,Table1[[Start Date]:[Start Date]],"&lt;="&amp;'Resource Summary'!O$7,Table1[[End Date]:[End Date]],"&gt;="&amp;'Resource Summary'!O$7,Table1[[Project Name]:[Project Name]],rngProject)</f>
        <v>1</v>
      </c>
      <c r="P8" s="136">
        <f>SUMIFS(Table1[[Hours/Day]:[Hours/Day]],Table1[[Assign To]:[Assign To]],'Resource Summary'!$B8,Table1[[Start Date]:[Start Date]],"&lt;="&amp;'Resource Summary'!P$7,Table1[[End Date]:[End Date]],"&gt;="&amp;'Resource Summary'!P$7,Table1[[Project Name]:[Project Name]],rngProject)</f>
        <v>1</v>
      </c>
      <c r="Q8" s="136">
        <f>SUMIFS(Table1[[Hours/Day]:[Hours/Day]],Table1[[Assign To]:[Assign To]],'Resource Summary'!$B8,Table1[[Start Date]:[Start Date]],"&lt;="&amp;'Resource Summary'!Q$7,Table1[[End Date]:[End Date]],"&gt;="&amp;'Resource Summary'!Q$7,Table1[[Project Name]:[Project Name]],rngProject)</f>
        <v>1</v>
      </c>
      <c r="R8" s="136">
        <f>SUMIFS(Table1[[Hours/Day]:[Hours/Day]],Table1[[Assign To]:[Assign To]],'Resource Summary'!$B8,Table1[[Start Date]:[Start Date]],"&lt;="&amp;'Resource Summary'!R$7,Table1[[End Date]:[End Date]],"&gt;="&amp;'Resource Summary'!R$7,Table1[[Project Name]:[Project Name]],rngProject)</f>
        <v>1</v>
      </c>
      <c r="S8" s="136">
        <f>SUMIFS(Table1[[Hours/Day]:[Hours/Day]],Table1[[Assign To]:[Assign To]],'Resource Summary'!$B8,Table1[[Start Date]:[Start Date]],"&lt;="&amp;'Resource Summary'!S$7,Table1[[End Date]:[End Date]],"&gt;="&amp;'Resource Summary'!S$7,Table1[[Project Name]:[Project Name]],rngProject)</f>
        <v>0</v>
      </c>
      <c r="T8" s="136">
        <f>SUMIFS(Table1[[Hours/Day]:[Hours/Day]],Table1[[Assign To]:[Assign To]],'Resource Summary'!$B8,Table1[[Start Date]:[Start Date]],"&lt;="&amp;'Resource Summary'!T$7,Table1[[End Date]:[End Date]],"&gt;="&amp;'Resource Summary'!T$7,Table1[[Project Name]:[Project Name]],rngProject)</f>
        <v>0</v>
      </c>
      <c r="U8" s="136">
        <f>SUMIFS(Table1[[Hours/Day]:[Hours/Day]],Table1[[Assign To]:[Assign To]],'Resource Summary'!$B8,Table1[[Start Date]:[Start Date]],"&lt;="&amp;'Resource Summary'!U$7,Table1[[End Date]:[End Date]],"&gt;="&amp;'Resource Summary'!U$7,Table1[[Project Name]:[Project Name]],rngProject)</f>
        <v>0</v>
      </c>
      <c r="V8" s="136">
        <f>SUMIFS(Table1[[Hours/Day]:[Hours/Day]],Table1[[Assign To]:[Assign To]],'Resource Summary'!$B8,Table1[[Start Date]:[Start Date]],"&lt;="&amp;'Resource Summary'!V$7,Table1[[End Date]:[End Date]],"&gt;="&amp;'Resource Summary'!V$7,Table1[[Project Name]:[Project Name]],rngProject)</f>
        <v>0</v>
      </c>
      <c r="W8" s="136">
        <f>SUMIFS(Table1[[Hours/Day]:[Hours/Day]],Table1[[Assign To]:[Assign To]],'Resource Summary'!$B8,Table1[[Start Date]:[Start Date]],"&lt;="&amp;'Resource Summary'!W$7,Table1[[End Date]:[End Date]],"&gt;="&amp;'Resource Summary'!W$7,Table1[[Project Name]:[Project Name]],rngProject)</f>
        <v>0</v>
      </c>
      <c r="X8" s="136">
        <f>SUMIFS(Table1[[Hours/Day]:[Hours/Day]],Table1[[Assign To]:[Assign To]],'Resource Summary'!$B8,Table1[[Start Date]:[Start Date]],"&lt;="&amp;'Resource Summary'!X$7,Table1[[End Date]:[End Date]],"&gt;="&amp;'Resource Summary'!X$7,Table1[[Project Name]:[Project Name]],rngProject)</f>
        <v>0</v>
      </c>
      <c r="Y8" s="136">
        <f>SUMIFS(Table1[[Hours/Day]:[Hours/Day]],Table1[[Assign To]:[Assign To]],'Resource Summary'!$B8,Table1[[Start Date]:[Start Date]],"&lt;="&amp;'Resource Summary'!Y$7,Table1[[End Date]:[End Date]],"&gt;="&amp;'Resource Summary'!Y$7,Table1[[Project Name]:[Project Name]],rngProject)</f>
        <v>0</v>
      </c>
      <c r="Z8" s="136">
        <f>SUMIFS(Table1[[Hours/Day]:[Hours/Day]],Table1[[Assign To]:[Assign To]],'Resource Summary'!$B8,Table1[[Start Date]:[Start Date]],"&lt;="&amp;'Resource Summary'!Z$7,Table1[[End Date]:[End Date]],"&gt;="&amp;'Resource Summary'!Z$7,Table1[[Project Name]:[Project Name]],rngProject)</f>
        <v>0</v>
      </c>
      <c r="AA8" s="136">
        <f>SUMIFS(Table1[[Hours/Day]:[Hours/Day]],Table1[[Assign To]:[Assign To]],'Resource Summary'!$B8,Table1[[Start Date]:[Start Date]],"&lt;="&amp;'Resource Summary'!AA$7,Table1[[End Date]:[End Date]],"&gt;="&amp;'Resource Summary'!AA$7,Table1[[Project Name]:[Project Name]],rngProject)</f>
        <v>0</v>
      </c>
      <c r="AB8" s="136">
        <f>SUMIFS(Table1[[Hours/Day]:[Hours/Day]],Table1[[Assign To]:[Assign To]],'Resource Summary'!$B8,Table1[[Start Date]:[Start Date]],"&lt;="&amp;'Resource Summary'!AB$7,Table1[[End Date]:[End Date]],"&gt;="&amp;'Resource Summary'!AB$7,Table1[[Project Name]:[Project Name]],rngProject)</f>
        <v>0</v>
      </c>
      <c r="AC8" s="136">
        <f>SUMIFS(Table1[[Hours/Day]:[Hours/Day]],Table1[[Assign To]:[Assign To]],'Resource Summary'!$B8,Table1[[Start Date]:[Start Date]],"&lt;="&amp;'Resource Summary'!AC$7,Table1[[End Date]:[End Date]],"&gt;="&amp;'Resource Summary'!AC$7,Table1[[Project Name]:[Project Name]],rngProject)</f>
        <v>0</v>
      </c>
      <c r="AD8" s="136">
        <f>SUMIFS(Table1[[Hours/Day]:[Hours/Day]],Table1[[Assign To]:[Assign To]],'Resource Summary'!$B8,Table1[[Start Date]:[Start Date]],"&lt;="&amp;'Resource Summary'!AD$7,Table1[[End Date]:[End Date]],"&gt;="&amp;'Resource Summary'!AD$7,Table1[[Project Name]:[Project Name]],rngProject)</f>
        <v>0</v>
      </c>
      <c r="AE8" s="136">
        <f>SUMIFS(Table1[[Hours/Day]:[Hours/Day]],Table1[[Assign To]:[Assign To]],'Resource Summary'!$B8,Table1[[Start Date]:[Start Date]],"&lt;="&amp;'Resource Summary'!AE$7,Table1[[End Date]:[End Date]],"&gt;="&amp;'Resource Summary'!AE$7,Table1[[Project Name]:[Project Name]],rngProject)</f>
        <v>0</v>
      </c>
      <c r="AF8" s="136">
        <f>SUMIFS(Table1[[Hours/Day]:[Hours/Day]],Table1[[Assign To]:[Assign To]],'Resource Summary'!$B8,Table1[[Start Date]:[Start Date]],"&lt;="&amp;'Resource Summary'!AF$7,Table1[[End Date]:[End Date]],"&gt;="&amp;'Resource Summary'!AF$7,Table1[[Project Name]:[Project Name]],rngProject)</f>
        <v>0</v>
      </c>
      <c r="AG8" s="136">
        <f>SUMIFS(Table1[[Hours/Day]:[Hours/Day]],Table1[[Assign To]:[Assign To]],'Resource Summary'!$B8,Table1[[Start Date]:[Start Date]],"&lt;="&amp;'Resource Summary'!AG$7,Table1[[End Date]:[End Date]],"&gt;="&amp;'Resource Summary'!AG$7,Table1[[Project Name]:[Project Name]],rngProject)</f>
        <v>0</v>
      </c>
      <c r="AH8" s="137">
        <f>SUMIFS(Table1[[Hours/Day]:[Hours/Day]],Table1[[Assign To]:[Assign To]],'Resource Summary'!$B8,Table1[[Start Date]:[Start Date]],"&lt;="&amp;'Resource Summary'!AH$7,Table1[[End Date]:[End Date]],"&gt;="&amp;'Resource Summary'!AH$7,Table1[[Project Name]:[Project Name]],rngProject)</f>
        <v>0</v>
      </c>
    </row>
    <row r="9" spans="2:50" ht="25" customHeight="1">
      <c r="B9" s="60" t="s">
        <v>7</v>
      </c>
      <c r="C9" s="135">
        <f t="shared" ref="C9:C17" si="2">SUM(D9:AH9)</f>
        <v>0</v>
      </c>
      <c r="D9" s="136">
        <f>SUMIFS(Table1[[Hours/Day]:[Hours/Day]],Table1[[Assign To]:[Assign To]],'Resource Summary'!$B9,Table1[[Start Date]:[Start Date]],"&lt;="&amp;'Resource Summary'!D$7,Table1[[End Date]:[End Date]],"&gt;="&amp;'Resource Summary'!D$7,Table1[[Project Name]:[Project Name]],rngProject)</f>
        <v>0</v>
      </c>
      <c r="E9" s="136">
        <f>SUMIFS(Table1[[Hours/Day]:[Hours/Day]],Table1[[Assign To]:[Assign To]],'Resource Summary'!$B9,Table1[[Start Date]:[Start Date]],"&lt;="&amp;'Resource Summary'!E$7,Table1[[End Date]:[End Date]],"&gt;="&amp;'Resource Summary'!E$7,Table1[[Project Name]:[Project Name]],rngProject)</f>
        <v>0</v>
      </c>
      <c r="F9" s="136">
        <f>SUMIFS(Table1[[Hours/Day]:[Hours/Day]],Table1[[Assign To]:[Assign To]],'Resource Summary'!$B9,Table1[[Start Date]:[Start Date]],"&lt;="&amp;'Resource Summary'!F$7,Table1[[End Date]:[End Date]],"&gt;="&amp;'Resource Summary'!F$7,Table1[[Project Name]:[Project Name]],rngProject)</f>
        <v>0</v>
      </c>
      <c r="G9" s="136">
        <f>SUMIFS(Table1[[Hours/Day]:[Hours/Day]],Table1[[Assign To]:[Assign To]],'Resource Summary'!$B9,Table1[[Start Date]:[Start Date]],"&lt;="&amp;'Resource Summary'!G$7,Table1[[End Date]:[End Date]],"&gt;="&amp;'Resource Summary'!G$7,Table1[[Project Name]:[Project Name]],rngProject)</f>
        <v>0</v>
      </c>
      <c r="H9" s="136">
        <f>SUMIFS(Table1[[Hours/Day]:[Hours/Day]],Table1[[Assign To]:[Assign To]],'Resource Summary'!$B9,Table1[[Start Date]:[Start Date]],"&lt;="&amp;'Resource Summary'!H$7,Table1[[End Date]:[End Date]],"&gt;="&amp;'Resource Summary'!H$7,Table1[[Project Name]:[Project Name]],rngProject)</f>
        <v>0</v>
      </c>
      <c r="I9" s="136">
        <f>SUMIFS(Table1[[Hours/Day]:[Hours/Day]],Table1[[Assign To]:[Assign To]],'Resource Summary'!$B9,Table1[[Start Date]:[Start Date]],"&lt;="&amp;'Resource Summary'!I$7,Table1[[End Date]:[End Date]],"&gt;="&amp;'Resource Summary'!I$7,Table1[[Project Name]:[Project Name]],rngProject)</f>
        <v>0</v>
      </c>
      <c r="J9" s="136">
        <f>SUMIFS(Table1[[Hours/Day]:[Hours/Day]],Table1[[Assign To]:[Assign To]],'Resource Summary'!$B9,Table1[[Start Date]:[Start Date]],"&lt;="&amp;'Resource Summary'!J$7,Table1[[End Date]:[End Date]],"&gt;="&amp;'Resource Summary'!J$7,Table1[[Project Name]:[Project Name]],rngProject)</f>
        <v>0</v>
      </c>
      <c r="K9" s="136">
        <f>SUMIFS(Table1[[Hours/Day]:[Hours/Day]],Table1[[Assign To]:[Assign To]],'Resource Summary'!$B9,Table1[[Start Date]:[Start Date]],"&lt;="&amp;'Resource Summary'!K$7,Table1[[End Date]:[End Date]],"&gt;="&amp;'Resource Summary'!K$7,Table1[[Project Name]:[Project Name]],rngProject)</f>
        <v>0</v>
      </c>
      <c r="L9" s="136">
        <f>SUMIFS(Table1[[Hours/Day]:[Hours/Day]],Table1[[Assign To]:[Assign To]],'Resource Summary'!$B9,Table1[[Start Date]:[Start Date]],"&lt;="&amp;'Resource Summary'!L$7,Table1[[End Date]:[End Date]],"&gt;="&amp;'Resource Summary'!L$7,Table1[[Project Name]:[Project Name]],rngProject)</f>
        <v>0</v>
      </c>
      <c r="M9" s="136">
        <f>SUMIFS(Table1[[Hours/Day]:[Hours/Day]],Table1[[Assign To]:[Assign To]],'Resource Summary'!$B9,Table1[[Start Date]:[Start Date]],"&lt;="&amp;'Resource Summary'!M$7,Table1[[End Date]:[End Date]],"&gt;="&amp;'Resource Summary'!M$7,Table1[[Project Name]:[Project Name]],rngProject)</f>
        <v>0</v>
      </c>
      <c r="N9" s="136">
        <f>SUMIFS(Table1[[Hours/Day]:[Hours/Day]],Table1[[Assign To]:[Assign To]],'Resource Summary'!$B9,Table1[[Start Date]:[Start Date]],"&lt;="&amp;'Resource Summary'!N$7,Table1[[End Date]:[End Date]],"&gt;="&amp;'Resource Summary'!N$7,Table1[[Project Name]:[Project Name]],rngProject)</f>
        <v>0</v>
      </c>
      <c r="O9" s="136">
        <f>SUMIFS(Table1[[Hours/Day]:[Hours/Day]],Table1[[Assign To]:[Assign To]],'Resource Summary'!$B9,Table1[[Start Date]:[Start Date]],"&lt;="&amp;'Resource Summary'!O$7,Table1[[End Date]:[End Date]],"&gt;="&amp;'Resource Summary'!O$7,Table1[[Project Name]:[Project Name]],rngProject)</f>
        <v>0</v>
      </c>
      <c r="P9" s="136">
        <f>SUMIFS(Table1[[Hours/Day]:[Hours/Day]],Table1[[Assign To]:[Assign To]],'Resource Summary'!$B9,Table1[[Start Date]:[Start Date]],"&lt;="&amp;'Resource Summary'!P$7,Table1[[End Date]:[End Date]],"&gt;="&amp;'Resource Summary'!P$7,Table1[[Project Name]:[Project Name]],rngProject)</f>
        <v>0</v>
      </c>
      <c r="Q9" s="136">
        <f>SUMIFS(Table1[[Hours/Day]:[Hours/Day]],Table1[[Assign To]:[Assign To]],'Resource Summary'!$B9,Table1[[Start Date]:[Start Date]],"&lt;="&amp;'Resource Summary'!Q$7,Table1[[End Date]:[End Date]],"&gt;="&amp;'Resource Summary'!Q$7,Table1[[Project Name]:[Project Name]],rngProject)</f>
        <v>0</v>
      </c>
      <c r="R9" s="136">
        <f>SUMIFS(Table1[[Hours/Day]:[Hours/Day]],Table1[[Assign To]:[Assign To]],'Resource Summary'!$B9,Table1[[Start Date]:[Start Date]],"&lt;="&amp;'Resource Summary'!R$7,Table1[[End Date]:[End Date]],"&gt;="&amp;'Resource Summary'!R$7,Table1[[Project Name]:[Project Name]],rngProject)</f>
        <v>0</v>
      </c>
      <c r="S9" s="136">
        <f>SUMIFS(Table1[[Hours/Day]:[Hours/Day]],Table1[[Assign To]:[Assign To]],'Resource Summary'!$B9,Table1[[Start Date]:[Start Date]],"&lt;="&amp;'Resource Summary'!S$7,Table1[[End Date]:[End Date]],"&gt;="&amp;'Resource Summary'!S$7,Table1[[Project Name]:[Project Name]],rngProject)</f>
        <v>0</v>
      </c>
      <c r="T9" s="136">
        <f>SUMIFS(Table1[[Hours/Day]:[Hours/Day]],Table1[[Assign To]:[Assign To]],'Resource Summary'!$B9,Table1[[Start Date]:[Start Date]],"&lt;="&amp;'Resource Summary'!T$7,Table1[[End Date]:[End Date]],"&gt;="&amp;'Resource Summary'!T$7,Table1[[Project Name]:[Project Name]],rngProject)</f>
        <v>0</v>
      </c>
      <c r="U9" s="136">
        <f>SUMIFS(Table1[[Hours/Day]:[Hours/Day]],Table1[[Assign To]:[Assign To]],'Resource Summary'!$B9,Table1[[Start Date]:[Start Date]],"&lt;="&amp;'Resource Summary'!U$7,Table1[[End Date]:[End Date]],"&gt;="&amp;'Resource Summary'!U$7,Table1[[Project Name]:[Project Name]],rngProject)</f>
        <v>0</v>
      </c>
      <c r="V9" s="136">
        <f>SUMIFS(Table1[[Hours/Day]:[Hours/Day]],Table1[[Assign To]:[Assign To]],'Resource Summary'!$B9,Table1[[Start Date]:[Start Date]],"&lt;="&amp;'Resource Summary'!V$7,Table1[[End Date]:[End Date]],"&gt;="&amp;'Resource Summary'!V$7,Table1[[Project Name]:[Project Name]],rngProject)</f>
        <v>0</v>
      </c>
      <c r="W9" s="136">
        <f>SUMIFS(Table1[[Hours/Day]:[Hours/Day]],Table1[[Assign To]:[Assign To]],'Resource Summary'!$B9,Table1[[Start Date]:[Start Date]],"&lt;="&amp;'Resource Summary'!W$7,Table1[[End Date]:[End Date]],"&gt;="&amp;'Resource Summary'!W$7,Table1[[Project Name]:[Project Name]],rngProject)</f>
        <v>0</v>
      </c>
      <c r="X9" s="136">
        <f>SUMIFS(Table1[[Hours/Day]:[Hours/Day]],Table1[[Assign To]:[Assign To]],'Resource Summary'!$B9,Table1[[Start Date]:[Start Date]],"&lt;="&amp;'Resource Summary'!X$7,Table1[[End Date]:[End Date]],"&gt;="&amp;'Resource Summary'!X$7,Table1[[Project Name]:[Project Name]],rngProject)</f>
        <v>0</v>
      </c>
      <c r="Y9" s="136">
        <f>SUMIFS(Table1[[Hours/Day]:[Hours/Day]],Table1[[Assign To]:[Assign To]],'Resource Summary'!$B9,Table1[[Start Date]:[Start Date]],"&lt;="&amp;'Resource Summary'!Y$7,Table1[[End Date]:[End Date]],"&gt;="&amp;'Resource Summary'!Y$7,Table1[[Project Name]:[Project Name]],rngProject)</f>
        <v>0</v>
      </c>
      <c r="Z9" s="136">
        <f>SUMIFS(Table1[[Hours/Day]:[Hours/Day]],Table1[[Assign To]:[Assign To]],'Resource Summary'!$B9,Table1[[Start Date]:[Start Date]],"&lt;="&amp;'Resource Summary'!Z$7,Table1[[End Date]:[End Date]],"&gt;="&amp;'Resource Summary'!Z$7,Table1[[Project Name]:[Project Name]],rngProject)</f>
        <v>0</v>
      </c>
      <c r="AA9" s="136">
        <f>SUMIFS(Table1[[Hours/Day]:[Hours/Day]],Table1[[Assign To]:[Assign To]],'Resource Summary'!$B9,Table1[[Start Date]:[Start Date]],"&lt;="&amp;'Resource Summary'!AA$7,Table1[[End Date]:[End Date]],"&gt;="&amp;'Resource Summary'!AA$7,Table1[[Project Name]:[Project Name]],rngProject)</f>
        <v>0</v>
      </c>
      <c r="AB9" s="136">
        <f>SUMIFS(Table1[[Hours/Day]:[Hours/Day]],Table1[[Assign To]:[Assign To]],'Resource Summary'!$B9,Table1[[Start Date]:[Start Date]],"&lt;="&amp;'Resource Summary'!AB$7,Table1[[End Date]:[End Date]],"&gt;="&amp;'Resource Summary'!AB$7,Table1[[Project Name]:[Project Name]],rngProject)</f>
        <v>0</v>
      </c>
      <c r="AC9" s="136">
        <f>SUMIFS(Table1[[Hours/Day]:[Hours/Day]],Table1[[Assign To]:[Assign To]],'Resource Summary'!$B9,Table1[[Start Date]:[Start Date]],"&lt;="&amp;'Resource Summary'!AC$7,Table1[[End Date]:[End Date]],"&gt;="&amp;'Resource Summary'!AC$7,Table1[[Project Name]:[Project Name]],rngProject)</f>
        <v>0</v>
      </c>
      <c r="AD9" s="136">
        <f>SUMIFS(Table1[[Hours/Day]:[Hours/Day]],Table1[[Assign To]:[Assign To]],'Resource Summary'!$B9,Table1[[Start Date]:[Start Date]],"&lt;="&amp;'Resource Summary'!AD$7,Table1[[End Date]:[End Date]],"&gt;="&amp;'Resource Summary'!AD$7,Table1[[Project Name]:[Project Name]],rngProject)</f>
        <v>0</v>
      </c>
      <c r="AE9" s="136">
        <f>SUMIFS(Table1[[Hours/Day]:[Hours/Day]],Table1[[Assign To]:[Assign To]],'Resource Summary'!$B9,Table1[[Start Date]:[Start Date]],"&lt;="&amp;'Resource Summary'!AE$7,Table1[[End Date]:[End Date]],"&gt;="&amp;'Resource Summary'!AE$7,Table1[[Project Name]:[Project Name]],rngProject)</f>
        <v>0</v>
      </c>
      <c r="AF9" s="136">
        <f>SUMIFS(Table1[[Hours/Day]:[Hours/Day]],Table1[[Assign To]:[Assign To]],'Resource Summary'!$B9,Table1[[Start Date]:[Start Date]],"&lt;="&amp;'Resource Summary'!AF$7,Table1[[End Date]:[End Date]],"&gt;="&amp;'Resource Summary'!AF$7,Table1[[Project Name]:[Project Name]],rngProject)</f>
        <v>0</v>
      </c>
      <c r="AG9" s="136">
        <f>SUMIFS(Table1[[Hours/Day]:[Hours/Day]],Table1[[Assign To]:[Assign To]],'Resource Summary'!$B9,Table1[[Start Date]:[Start Date]],"&lt;="&amp;'Resource Summary'!AG$7,Table1[[End Date]:[End Date]],"&gt;="&amp;'Resource Summary'!AG$7,Table1[[Project Name]:[Project Name]],rngProject)</f>
        <v>0</v>
      </c>
      <c r="AH9" s="137">
        <f>SUMIFS(Table1[[Hours/Day]:[Hours/Day]],Table1[[Assign To]:[Assign To]],'Resource Summary'!$B9,Table1[[Start Date]:[Start Date]],"&lt;="&amp;'Resource Summary'!AH$7,Table1[[End Date]:[End Date]],"&gt;="&amp;'Resource Summary'!AH$7,Table1[[Project Name]:[Project Name]],rngProject)</f>
        <v>0</v>
      </c>
    </row>
    <row r="10" spans="2:50" ht="25" customHeight="1">
      <c r="B10" s="60" t="s">
        <v>8</v>
      </c>
      <c r="C10" s="135">
        <f t="shared" si="2"/>
        <v>27</v>
      </c>
      <c r="D10" s="136">
        <f>SUMIFS(Table1[[Hours/Day]:[Hours/Day]],Table1[[Assign To]:[Assign To]],'Resource Summary'!$B10,Table1[[Start Date]:[Start Date]],"&lt;="&amp;'Resource Summary'!D$7,Table1[[End Date]:[End Date]],"&gt;="&amp;'Resource Summary'!D$7,Table1[[Project Name]:[Project Name]],rngProject)</f>
        <v>0.5</v>
      </c>
      <c r="E10" s="136">
        <f>SUMIFS(Table1[[Hours/Day]:[Hours/Day]],Table1[[Assign To]:[Assign To]],'Resource Summary'!$B10,Table1[[Start Date]:[Start Date]],"&lt;="&amp;'Resource Summary'!E$7,Table1[[End Date]:[End Date]],"&gt;="&amp;'Resource Summary'!E$7,Table1[[Project Name]:[Project Name]],rngProject)</f>
        <v>0.5</v>
      </c>
      <c r="F10" s="136">
        <f>SUMIFS(Table1[[Hours/Day]:[Hours/Day]],Table1[[Assign To]:[Assign To]],'Resource Summary'!$B10,Table1[[Start Date]:[Start Date]],"&lt;="&amp;'Resource Summary'!F$7,Table1[[End Date]:[End Date]],"&gt;="&amp;'Resource Summary'!F$7,Table1[[Project Name]:[Project Name]],rngProject)</f>
        <v>0.5</v>
      </c>
      <c r="G10" s="136">
        <f>SUMIFS(Table1[[Hours/Day]:[Hours/Day]],Table1[[Assign To]:[Assign To]],'Resource Summary'!$B10,Table1[[Start Date]:[Start Date]],"&lt;="&amp;'Resource Summary'!G$7,Table1[[End Date]:[End Date]],"&gt;="&amp;'Resource Summary'!G$7,Table1[[Project Name]:[Project Name]],rngProject)</f>
        <v>0.5</v>
      </c>
      <c r="H10" s="136">
        <f>SUMIFS(Table1[[Hours/Day]:[Hours/Day]],Table1[[Assign To]:[Assign To]],'Resource Summary'!$B10,Table1[[Start Date]:[Start Date]],"&lt;="&amp;'Resource Summary'!H$7,Table1[[End Date]:[End Date]],"&gt;="&amp;'Resource Summary'!H$7,Table1[[Project Name]:[Project Name]],rngProject)</f>
        <v>0.5</v>
      </c>
      <c r="I10" s="136">
        <f>SUMIFS(Table1[[Hours/Day]:[Hours/Day]],Table1[[Assign To]:[Assign To]],'Resource Summary'!$B10,Table1[[Start Date]:[Start Date]],"&lt;="&amp;'Resource Summary'!I$7,Table1[[End Date]:[End Date]],"&gt;="&amp;'Resource Summary'!I$7,Table1[[Project Name]:[Project Name]],rngProject)</f>
        <v>0.5</v>
      </c>
      <c r="J10" s="136">
        <f>SUMIFS(Table1[[Hours/Day]:[Hours/Day]],Table1[[Assign To]:[Assign To]],'Resource Summary'!$B10,Table1[[Start Date]:[Start Date]],"&lt;="&amp;'Resource Summary'!J$7,Table1[[End Date]:[End Date]],"&gt;="&amp;'Resource Summary'!J$7,Table1[[Project Name]:[Project Name]],rngProject)</f>
        <v>0.5</v>
      </c>
      <c r="K10" s="136">
        <f>SUMIFS(Table1[[Hours/Day]:[Hours/Day]],Table1[[Assign To]:[Assign To]],'Resource Summary'!$B10,Table1[[Start Date]:[Start Date]],"&lt;="&amp;'Resource Summary'!K$7,Table1[[End Date]:[End Date]],"&gt;="&amp;'Resource Summary'!K$7,Table1[[Project Name]:[Project Name]],rngProject)</f>
        <v>0.5</v>
      </c>
      <c r="L10" s="136">
        <f>SUMIFS(Table1[[Hours/Day]:[Hours/Day]],Table1[[Assign To]:[Assign To]],'Resource Summary'!$B10,Table1[[Start Date]:[Start Date]],"&lt;="&amp;'Resource Summary'!L$7,Table1[[End Date]:[End Date]],"&gt;="&amp;'Resource Summary'!L$7,Table1[[Project Name]:[Project Name]],rngProject)</f>
        <v>0.5</v>
      </c>
      <c r="M10" s="136">
        <f>SUMIFS(Table1[[Hours/Day]:[Hours/Day]],Table1[[Assign To]:[Assign To]],'Resource Summary'!$B10,Table1[[Start Date]:[Start Date]],"&lt;="&amp;'Resource Summary'!M$7,Table1[[End Date]:[End Date]],"&gt;="&amp;'Resource Summary'!M$7,Table1[[Project Name]:[Project Name]],rngProject)</f>
        <v>0.5</v>
      </c>
      <c r="N10" s="136">
        <f>SUMIFS(Table1[[Hours/Day]:[Hours/Day]],Table1[[Assign To]:[Assign To]],'Resource Summary'!$B10,Table1[[Start Date]:[Start Date]],"&lt;="&amp;'Resource Summary'!N$7,Table1[[End Date]:[End Date]],"&gt;="&amp;'Resource Summary'!N$7,Table1[[Project Name]:[Project Name]],rngProject)</f>
        <v>0</v>
      </c>
      <c r="O10" s="136">
        <f>SUMIFS(Table1[[Hours/Day]:[Hours/Day]],Table1[[Assign To]:[Assign To]],'Resource Summary'!$B10,Table1[[Start Date]:[Start Date]],"&lt;="&amp;'Resource Summary'!O$7,Table1[[End Date]:[End Date]],"&gt;="&amp;'Resource Summary'!O$7,Table1[[Project Name]:[Project Name]],rngProject)</f>
        <v>0</v>
      </c>
      <c r="P10" s="136">
        <f>SUMIFS(Table1[[Hours/Day]:[Hours/Day]],Table1[[Assign To]:[Assign To]],'Resource Summary'!$B10,Table1[[Start Date]:[Start Date]],"&lt;="&amp;'Resource Summary'!P$7,Table1[[End Date]:[End Date]],"&gt;="&amp;'Resource Summary'!P$7,Table1[[Project Name]:[Project Name]],rngProject)</f>
        <v>0</v>
      </c>
      <c r="Q10" s="136">
        <f>SUMIFS(Table1[[Hours/Day]:[Hours/Day]],Table1[[Assign To]:[Assign To]],'Resource Summary'!$B10,Table1[[Start Date]:[Start Date]],"&lt;="&amp;'Resource Summary'!Q$7,Table1[[End Date]:[End Date]],"&gt;="&amp;'Resource Summary'!Q$7,Table1[[Project Name]:[Project Name]],rngProject)</f>
        <v>0</v>
      </c>
      <c r="R10" s="136">
        <f>SUMIFS(Table1[[Hours/Day]:[Hours/Day]],Table1[[Assign To]:[Assign To]],'Resource Summary'!$B10,Table1[[Start Date]:[Start Date]],"&lt;="&amp;'Resource Summary'!R$7,Table1[[End Date]:[End Date]],"&gt;="&amp;'Resource Summary'!R$7,Table1[[Project Name]:[Project Name]],rngProject)</f>
        <v>0</v>
      </c>
      <c r="S10" s="136">
        <f>SUMIFS(Table1[[Hours/Day]:[Hours/Day]],Table1[[Assign To]:[Assign To]],'Resource Summary'!$B10,Table1[[Start Date]:[Start Date]],"&lt;="&amp;'Resource Summary'!S$7,Table1[[End Date]:[End Date]],"&gt;="&amp;'Resource Summary'!S$7,Table1[[Project Name]:[Project Name]],rngProject)</f>
        <v>0</v>
      </c>
      <c r="T10" s="136">
        <f>SUMIFS(Table1[[Hours/Day]:[Hours/Day]],Table1[[Assign To]:[Assign To]],'Resource Summary'!$B10,Table1[[Start Date]:[Start Date]],"&lt;="&amp;'Resource Summary'!T$7,Table1[[End Date]:[End Date]],"&gt;="&amp;'Resource Summary'!T$7,Table1[[Project Name]:[Project Name]],rngProject)</f>
        <v>0</v>
      </c>
      <c r="U10" s="136">
        <f>SUMIFS(Table1[[Hours/Day]:[Hours/Day]],Table1[[Assign To]:[Assign To]],'Resource Summary'!$B10,Table1[[Start Date]:[Start Date]],"&lt;="&amp;'Resource Summary'!U$7,Table1[[End Date]:[End Date]],"&gt;="&amp;'Resource Summary'!U$7,Table1[[Project Name]:[Project Name]],rngProject)</f>
        <v>0</v>
      </c>
      <c r="V10" s="136">
        <f>SUMIFS(Table1[[Hours/Day]:[Hours/Day]],Table1[[Assign To]:[Assign To]],'Resource Summary'!$B10,Table1[[Start Date]:[Start Date]],"&lt;="&amp;'Resource Summary'!V$7,Table1[[End Date]:[End Date]],"&gt;="&amp;'Resource Summary'!V$7,Table1[[Project Name]:[Project Name]],rngProject)</f>
        <v>0</v>
      </c>
      <c r="W10" s="136">
        <f>SUMIFS(Table1[[Hours/Day]:[Hours/Day]],Table1[[Assign To]:[Assign To]],'Resource Summary'!$B10,Table1[[Start Date]:[Start Date]],"&lt;="&amp;'Resource Summary'!W$7,Table1[[End Date]:[End Date]],"&gt;="&amp;'Resource Summary'!W$7,Table1[[Project Name]:[Project Name]],rngProject)</f>
        <v>0</v>
      </c>
      <c r="X10" s="136">
        <f>SUMIFS(Table1[[Hours/Day]:[Hours/Day]],Table1[[Assign To]:[Assign To]],'Resource Summary'!$B10,Table1[[Start Date]:[Start Date]],"&lt;="&amp;'Resource Summary'!X$7,Table1[[End Date]:[End Date]],"&gt;="&amp;'Resource Summary'!X$7,Table1[[Project Name]:[Project Name]],rngProject)</f>
        <v>2</v>
      </c>
      <c r="Y10" s="136">
        <f>SUMIFS(Table1[[Hours/Day]:[Hours/Day]],Table1[[Assign To]:[Assign To]],'Resource Summary'!$B10,Table1[[Start Date]:[Start Date]],"&lt;="&amp;'Resource Summary'!Y$7,Table1[[End Date]:[End Date]],"&gt;="&amp;'Resource Summary'!Y$7,Table1[[Project Name]:[Project Name]],rngProject)</f>
        <v>2</v>
      </c>
      <c r="Z10" s="136">
        <f>SUMIFS(Table1[[Hours/Day]:[Hours/Day]],Table1[[Assign To]:[Assign To]],'Resource Summary'!$B10,Table1[[Start Date]:[Start Date]],"&lt;="&amp;'Resource Summary'!Z$7,Table1[[End Date]:[End Date]],"&gt;="&amp;'Resource Summary'!Z$7,Table1[[Project Name]:[Project Name]],rngProject)</f>
        <v>2</v>
      </c>
      <c r="AA10" s="136">
        <f>SUMIFS(Table1[[Hours/Day]:[Hours/Day]],Table1[[Assign To]:[Assign To]],'Resource Summary'!$B10,Table1[[Start Date]:[Start Date]],"&lt;="&amp;'Resource Summary'!AA$7,Table1[[End Date]:[End Date]],"&gt;="&amp;'Resource Summary'!AA$7,Table1[[Project Name]:[Project Name]],rngProject)</f>
        <v>2</v>
      </c>
      <c r="AB10" s="136">
        <f>SUMIFS(Table1[[Hours/Day]:[Hours/Day]],Table1[[Assign To]:[Assign To]],'Resource Summary'!$B10,Table1[[Start Date]:[Start Date]],"&lt;="&amp;'Resource Summary'!AB$7,Table1[[End Date]:[End Date]],"&gt;="&amp;'Resource Summary'!AB$7,Table1[[Project Name]:[Project Name]],rngProject)</f>
        <v>2</v>
      </c>
      <c r="AC10" s="136">
        <f>SUMIFS(Table1[[Hours/Day]:[Hours/Day]],Table1[[Assign To]:[Assign To]],'Resource Summary'!$B10,Table1[[Start Date]:[Start Date]],"&lt;="&amp;'Resource Summary'!AC$7,Table1[[End Date]:[End Date]],"&gt;="&amp;'Resource Summary'!AC$7,Table1[[Project Name]:[Project Name]],rngProject)</f>
        <v>2</v>
      </c>
      <c r="AD10" s="136">
        <f>SUMIFS(Table1[[Hours/Day]:[Hours/Day]],Table1[[Assign To]:[Assign To]],'Resource Summary'!$B10,Table1[[Start Date]:[Start Date]],"&lt;="&amp;'Resource Summary'!AD$7,Table1[[End Date]:[End Date]],"&gt;="&amp;'Resource Summary'!AD$7,Table1[[Project Name]:[Project Name]],rngProject)</f>
        <v>2</v>
      </c>
      <c r="AE10" s="136">
        <f>SUMIFS(Table1[[Hours/Day]:[Hours/Day]],Table1[[Assign To]:[Assign To]],'Resource Summary'!$B10,Table1[[Start Date]:[Start Date]],"&lt;="&amp;'Resource Summary'!AE$7,Table1[[End Date]:[End Date]],"&gt;="&amp;'Resource Summary'!AE$7,Table1[[Project Name]:[Project Name]],rngProject)</f>
        <v>2</v>
      </c>
      <c r="AF10" s="136">
        <f>SUMIFS(Table1[[Hours/Day]:[Hours/Day]],Table1[[Assign To]:[Assign To]],'Resource Summary'!$B10,Table1[[Start Date]:[Start Date]],"&lt;="&amp;'Resource Summary'!AF$7,Table1[[End Date]:[End Date]],"&gt;="&amp;'Resource Summary'!AF$7,Table1[[Project Name]:[Project Name]],rngProject)</f>
        <v>2</v>
      </c>
      <c r="AG10" s="136">
        <f>SUMIFS(Table1[[Hours/Day]:[Hours/Day]],Table1[[Assign To]:[Assign To]],'Resource Summary'!$B10,Table1[[Start Date]:[Start Date]],"&lt;="&amp;'Resource Summary'!AG$7,Table1[[End Date]:[End Date]],"&gt;="&amp;'Resource Summary'!AG$7,Table1[[Project Name]:[Project Name]],rngProject)</f>
        <v>2</v>
      </c>
      <c r="AH10" s="137">
        <f>SUMIFS(Table1[[Hours/Day]:[Hours/Day]],Table1[[Assign To]:[Assign To]],'Resource Summary'!$B10,Table1[[Start Date]:[Start Date]],"&lt;="&amp;'Resource Summary'!AH$7,Table1[[End Date]:[End Date]],"&gt;="&amp;'Resource Summary'!AH$7,Table1[[Project Name]:[Project Name]],rngProject)</f>
        <v>2</v>
      </c>
    </row>
    <row r="11" spans="2:50" ht="25" customHeight="1">
      <c r="B11" s="60" t="s">
        <v>9</v>
      </c>
      <c r="C11" s="135">
        <f t="shared" si="2"/>
        <v>39</v>
      </c>
      <c r="D11" s="136">
        <f>SUMIFS(Table1[[Hours/Day]:[Hours/Day]],Table1[[Assign To]:[Assign To]],'Resource Summary'!$B11,Table1[[Start Date]:[Start Date]],"&lt;="&amp;'Resource Summary'!D$7,Table1[[End Date]:[End Date]],"&gt;="&amp;'Resource Summary'!D$7,Table1[[Project Name]:[Project Name]],rngProject)</f>
        <v>0</v>
      </c>
      <c r="E11" s="136">
        <f>SUMIFS(Table1[[Hours/Day]:[Hours/Day]],Table1[[Assign To]:[Assign To]],'Resource Summary'!$B11,Table1[[Start Date]:[Start Date]],"&lt;="&amp;'Resource Summary'!E$7,Table1[[End Date]:[End Date]],"&gt;="&amp;'Resource Summary'!E$7,Table1[[Project Name]:[Project Name]],rngProject)</f>
        <v>0</v>
      </c>
      <c r="F11" s="136">
        <f>SUMIFS(Table1[[Hours/Day]:[Hours/Day]],Table1[[Assign To]:[Assign To]],'Resource Summary'!$B11,Table1[[Start Date]:[Start Date]],"&lt;="&amp;'Resource Summary'!F$7,Table1[[End Date]:[End Date]],"&gt;="&amp;'Resource Summary'!F$7,Table1[[Project Name]:[Project Name]],rngProject)</f>
        <v>0</v>
      </c>
      <c r="G11" s="136">
        <f>SUMIFS(Table1[[Hours/Day]:[Hours/Day]],Table1[[Assign To]:[Assign To]],'Resource Summary'!$B11,Table1[[Start Date]:[Start Date]],"&lt;="&amp;'Resource Summary'!G$7,Table1[[End Date]:[End Date]],"&gt;="&amp;'Resource Summary'!G$7,Table1[[Project Name]:[Project Name]],rngProject)</f>
        <v>0</v>
      </c>
      <c r="H11" s="136">
        <f>SUMIFS(Table1[[Hours/Day]:[Hours/Day]],Table1[[Assign To]:[Assign To]],'Resource Summary'!$B11,Table1[[Start Date]:[Start Date]],"&lt;="&amp;'Resource Summary'!H$7,Table1[[End Date]:[End Date]],"&gt;="&amp;'Resource Summary'!H$7,Table1[[Project Name]:[Project Name]],rngProject)</f>
        <v>0</v>
      </c>
      <c r="I11" s="136">
        <f>SUMIFS(Table1[[Hours/Day]:[Hours/Day]],Table1[[Assign To]:[Assign To]],'Resource Summary'!$B11,Table1[[Start Date]:[Start Date]],"&lt;="&amp;'Resource Summary'!I$7,Table1[[End Date]:[End Date]],"&gt;="&amp;'Resource Summary'!I$7,Table1[[Project Name]:[Project Name]],rngProject)</f>
        <v>0</v>
      </c>
      <c r="J11" s="136">
        <f>SUMIFS(Table1[[Hours/Day]:[Hours/Day]],Table1[[Assign To]:[Assign To]],'Resource Summary'!$B11,Table1[[Start Date]:[Start Date]],"&lt;="&amp;'Resource Summary'!J$7,Table1[[End Date]:[End Date]],"&gt;="&amp;'Resource Summary'!J$7,Table1[[Project Name]:[Project Name]],rngProject)</f>
        <v>0</v>
      </c>
      <c r="K11" s="136">
        <f>SUMIFS(Table1[[Hours/Day]:[Hours/Day]],Table1[[Assign To]:[Assign To]],'Resource Summary'!$B11,Table1[[Start Date]:[Start Date]],"&lt;="&amp;'Resource Summary'!K$7,Table1[[End Date]:[End Date]],"&gt;="&amp;'Resource Summary'!K$7,Table1[[Project Name]:[Project Name]],rngProject)</f>
        <v>0</v>
      </c>
      <c r="L11" s="136">
        <f>SUMIFS(Table1[[Hours/Day]:[Hours/Day]],Table1[[Assign To]:[Assign To]],'Resource Summary'!$B11,Table1[[Start Date]:[Start Date]],"&lt;="&amp;'Resource Summary'!L$7,Table1[[End Date]:[End Date]],"&gt;="&amp;'Resource Summary'!L$7,Table1[[Project Name]:[Project Name]],rngProject)</f>
        <v>0</v>
      </c>
      <c r="M11" s="136">
        <f>SUMIFS(Table1[[Hours/Day]:[Hours/Day]],Table1[[Assign To]:[Assign To]],'Resource Summary'!$B11,Table1[[Start Date]:[Start Date]],"&lt;="&amp;'Resource Summary'!M$7,Table1[[End Date]:[End Date]],"&gt;="&amp;'Resource Summary'!M$7,Table1[[Project Name]:[Project Name]],rngProject)</f>
        <v>0</v>
      </c>
      <c r="N11" s="136">
        <f>SUMIFS(Table1[[Hours/Day]:[Hours/Day]],Table1[[Assign To]:[Assign To]],'Resource Summary'!$B11,Table1[[Start Date]:[Start Date]],"&lt;="&amp;'Resource Summary'!N$7,Table1[[End Date]:[End Date]],"&gt;="&amp;'Resource Summary'!N$7,Table1[[Project Name]:[Project Name]],rngProject)</f>
        <v>0</v>
      </c>
      <c r="O11" s="136">
        <f>SUMIFS(Table1[[Hours/Day]:[Hours/Day]],Table1[[Assign To]:[Assign To]],'Resource Summary'!$B11,Table1[[Start Date]:[Start Date]],"&lt;="&amp;'Resource Summary'!O$7,Table1[[End Date]:[End Date]],"&gt;="&amp;'Resource Summary'!O$7,Table1[[Project Name]:[Project Name]],rngProject)</f>
        <v>0</v>
      </c>
      <c r="P11" s="136">
        <f>SUMIFS(Table1[[Hours/Day]:[Hours/Day]],Table1[[Assign To]:[Assign To]],'Resource Summary'!$B11,Table1[[Start Date]:[Start Date]],"&lt;="&amp;'Resource Summary'!P$7,Table1[[End Date]:[End Date]],"&gt;="&amp;'Resource Summary'!P$7,Table1[[Project Name]:[Project Name]],rngProject)</f>
        <v>1.5</v>
      </c>
      <c r="Q11" s="136">
        <f>SUMIFS(Table1[[Hours/Day]:[Hours/Day]],Table1[[Assign To]:[Assign To]],'Resource Summary'!$B11,Table1[[Start Date]:[Start Date]],"&lt;="&amp;'Resource Summary'!Q$7,Table1[[End Date]:[End Date]],"&gt;="&amp;'Resource Summary'!Q$7,Table1[[Project Name]:[Project Name]],rngProject)</f>
        <v>1.5</v>
      </c>
      <c r="R11" s="136">
        <f>SUMIFS(Table1[[Hours/Day]:[Hours/Day]],Table1[[Assign To]:[Assign To]],'Resource Summary'!$B11,Table1[[Start Date]:[Start Date]],"&lt;="&amp;'Resource Summary'!R$7,Table1[[End Date]:[End Date]],"&gt;="&amp;'Resource Summary'!R$7,Table1[[Project Name]:[Project Name]],rngProject)</f>
        <v>1.5</v>
      </c>
      <c r="S11" s="136">
        <f>SUMIFS(Table1[[Hours/Day]:[Hours/Day]],Table1[[Assign To]:[Assign To]],'Resource Summary'!$B11,Table1[[Start Date]:[Start Date]],"&lt;="&amp;'Resource Summary'!S$7,Table1[[End Date]:[End Date]],"&gt;="&amp;'Resource Summary'!S$7,Table1[[Project Name]:[Project Name]],rngProject)</f>
        <v>1.5</v>
      </c>
      <c r="T11" s="136">
        <f>SUMIFS(Table1[[Hours/Day]:[Hours/Day]],Table1[[Assign To]:[Assign To]],'Resource Summary'!$B11,Table1[[Start Date]:[Start Date]],"&lt;="&amp;'Resource Summary'!T$7,Table1[[End Date]:[End Date]],"&gt;="&amp;'Resource Summary'!T$7,Table1[[Project Name]:[Project Name]],rngProject)</f>
        <v>1.5</v>
      </c>
      <c r="U11" s="136">
        <f>SUMIFS(Table1[[Hours/Day]:[Hours/Day]],Table1[[Assign To]:[Assign To]],'Resource Summary'!$B11,Table1[[Start Date]:[Start Date]],"&lt;="&amp;'Resource Summary'!U$7,Table1[[End Date]:[End Date]],"&gt;="&amp;'Resource Summary'!U$7,Table1[[Project Name]:[Project Name]],rngProject)</f>
        <v>1.5</v>
      </c>
      <c r="V11" s="136">
        <f>SUMIFS(Table1[[Hours/Day]:[Hours/Day]],Table1[[Assign To]:[Assign To]],'Resource Summary'!$B11,Table1[[Start Date]:[Start Date]],"&lt;="&amp;'Resource Summary'!V$7,Table1[[End Date]:[End Date]],"&gt;="&amp;'Resource Summary'!V$7,Table1[[Project Name]:[Project Name]],rngProject)</f>
        <v>1.5</v>
      </c>
      <c r="W11" s="136">
        <f>SUMIFS(Table1[[Hours/Day]:[Hours/Day]],Table1[[Assign To]:[Assign To]],'Resource Summary'!$B11,Table1[[Start Date]:[Start Date]],"&lt;="&amp;'Resource Summary'!W$7,Table1[[End Date]:[End Date]],"&gt;="&amp;'Resource Summary'!W$7,Table1[[Project Name]:[Project Name]],rngProject)</f>
        <v>1.5</v>
      </c>
      <c r="X11" s="136">
        <f>SUMIFS(Table1[[Hours/Day]:[Hours/Day]],Table1[[Assign To]:[Assign To]],'Resource Summary'!$B11,Table1[[Start Date]:[Start Date]],"&lt;="&amp;'Resource Summary'!X$7,Table1[[End Date]:[End Date]],"&gt;="&amp;'Resource Summary'!X$7,Table1[[Project Name]:[Project Name]],rngProject)</f>
        <v>1.5</v>
      </c>
      <c r="Y11" s="136">
        <f>SUMIFS(Table1[[Hours/Day]:[Hours/Day]],Table1[[Assign To]:[Assign To]],'Resource Summary'!$B11,Table1[[Start Date]:[Start Date]],"&lt;="&amp;'Resource Summary'!Y$7,Table1[[End Date]:[End Date]],"&gt;="&amp;'Resource Summary'!Y$7,Table1[[Project Name]:[Project Name]],rngProject)</f>
        <v>1.5</v>
      </c>
      <c r="Z11" s="136">
        <f>SUMIFS(Table1[[Hours/Day]:[Hours/Day]],Table1[[Assign To]:[Assign To]],'Resource Summary'!$B11,Table1[[Start Date]:[Start Date]],"&lt;="&amp;'Resource Summary'!Z$7,Table1[[End Date]:[End Date]],"&gt;="&amp;'Resource Summary'!Z$7,Table1[[Project Name]:[Project Name]],rngProject)</f>
        <v>1.5</v>
      </c>
      <c r="AA11" s="136">
        <f>SUMIFS(Table1[[Hours/Day]:[Hours/Day]],Table1[[Assign To]:[Assign To]],'Resource Summary'!$B11,Table1[[Start Date]:[Start Date]],"&lt;="&amp;'Resource Summary'!AA$7,Table1[[End Date]:[End Date]],"&gt;="&amp;'Resource Summary'!AA$7,Table1[[Project Name]:[Project Name]],rngProject)</f>
        <v>1.5</v>
      </c>
      <c r="AB11" s="136">
        <f>SUMIFS(Table1[[Hours/Day]:[Hours/Day]],Table1[[Assign To]:[Assign To]],'Resource Summary'!$B11,Table1[[Start Date]:[Start Date]],"&lt;="&amp;'Resource Summary'!AB$7,Table1[[End Date]:[End Date]],"&gt;="&amp;'Resource Summary'!AB$7,Table1[[Project Name]:[Project Name]],rngProject)</f>
        <v>3</v>
      </c>
      <c r="AC11" s="136">
        <f>SUMIFS(Table1[[Hours/Day]:[Hours/Day]],Table1[[Assign To]:[Assign To]],'Resource Summary'!$B11,Table1[[Start Date]:[Start Date]],"&lt;="&amp;'Resource Summary'!AC$7,Table1[[End Date]:[End Date]],"&gt;="&amp;'Resource Summary'!AC$7,Table1[[Project Name]:[Project Name]],rngProject)</f>
        <v>3</v>
      </c>
      <c r="AD11" s="136">
        <f>SUMIFS(Table1[[Hours/Day]:[Hours/Day]],Table1[[Assign To]:[Assign To]],'Resource Summary'!$B11,Table1[[Start Date]:[Start Date]],"&lt;="&amp;'Resource Summary'!AD$7,Table1[[End Date]:[End Date]],"&gt;="&amp;'Resource Summary'!AD$7,Table1[[Project Name]:[Project Name]],rngProject)</f>
        <v>3</v>
      </c>
      <c r="AE11" s="136">
        <f>SUMIFS(Table1[[Hours/Day]:[Hours/Day]],Table1[[Assign To]:[Assign To]],'Resource Summary'!$B11,Table1[[Start Date]:[Start Date]],"&lt;="&amp;'Resource Summary'!AE$7,Table1[[End Date]:[End Date]],"&gt;="&amp;'Resource Summary'!AE$7,Table1[[Project Name]:[Project Name]],rngProject)</f>
        <v>3</v>
      </c>
      <c r="AF11" s="136">
        <f>SUMIFS(Table1[[Hours/Day]:[Hours/Day]],Table1[[Assign To]:[Assign To]],'Resource Summary'!$B11,Table1[[Start Date]:[Start Date]],"&lt;="&amp;'Resource Summary'!AF$7,Table1[[End Date]:[End Date]],"&gt;="&amp;'Resource Summary'!AF$7,Table1[[Project Name]:[Project Name]],rngProject)</f>
        <v>3</v>
      </c>
      <c r="AG11" s="136">
        <f>SUMIFS(Table1[[Hours/Day]:[Hours/Day]],Table1[[Assign To]:[Assign To]],'Resource Summary'!$B11,Table1[[Start Date]:[Start Date]],"&lt;="&amp;'Resource Summary'!AG$7,Table1[[End Date]:[End Date]],"&gt;="&amp;'Resource Summary'!AG$7,Table1[[Project Name]:[Project Name]],rngProject)</f>
        <v>3</v>
      </c>
      <c r="AH11" s="137">
        <f>SUMIFS(Table1[[Hours/Day]:[Hours/Day]],Table1[[Assign To]:[Assign To]],'Resource Summary'!$B11,Table1[[Start Date]:[Start Date]],"&lt;="&amp;'Resource Summary'!AH$7,Table1[[End Date]:[End Date]],"&gt;="&amp;'Resource Summary'!AH$7,Table1[[Project Name]:[Project Name]],rngProject)</f>
        <v>3</v>
      </c>
    </row>
    <row r="12" spans="2:50" ht="25" customHeight="1">
      <c r="B12" s="60" t="s">
        <v>10</v>
      </c>
      <c r="C12" s="135">
        <f t="shared" si="2"/>
        <v>18.5</v>
      </c>
      <c r="D12" s="136">
        <f>SUMIFS(Table1[[Hours/Day]:[Hours/Day]],Table1[[Assign To]:[Assign To]],'Resource Summary'!$B12,Table1[[Start Date]:[Start Date]],"&lt;="&amp;'Resource Summary'!D$7,Table1[[End Date]:[End Date]],"&gt;="&amp;'Resource Summary'!D$7,Table1[[Project Name]:[Project Name]],rngProject)</f>
        <v>1.5</v>
      </c>
      <c r="E12" s="136">
        <f>SUMIFS(Table1[[Hours/Day]:[Hours/Day]],Table1[[Assign To]:[Assign To]],'Resource Summary'!$B12,Table1[[Start Date]:[Start Date]],"&lt;="&amp;'Resource Summary'!E$7,Table1[[End Date]:[End Date]],"&gt;="&amp;'Resource Summary'!E$7,Table1[[Project Name]:[Project Name]],rngProject)</f>
        <v>1.5</v>
      </c>
      <c r="F12" s="136">
        <f>SUMIFS(Table1[[Hours/Day]:[Hours/Day]],Table1[[Assign To]:[Assign To]],'Resource Summary'!$B12,Table1[[Start Date]:[Start Date]],"&lt;="&amp;'Resource Summary'!F$7,Table1[[End Date]:[End Date]],"&gt;="&amp;'Resource Summary'!F$7,Table1[[Project Name]:[Project Name]],rngProject)</f>
        <v>1.5</v>
      </c>
      <c r="G12" s="136">
        <f>SUMIFS(Table1[[Hours/Day]:[Hours/Day]],Table1[[Assign To]:[Assign To]],'Resource Summary'!$B12,Table1[[Start Date]:[Start Date]],"&lt;="&amp;'Resource Summary'!G$7,Table1[[End Date]:[End Date]],"&gt;="&amp;'Resource Summary'!G$7,Table1[[Project Name]:[Project Name]],rngProject)</f>
        <v>1.5</v>
      </c>
      <c r="H12" s="136">
        <f>SUMIFS(Table1[[Hours/Day]:[Hours/Day]],Table1[[Assign To]:[Assign To]],'Resource Summary'!$B12,Table1[[Start Date]:[Start Date]],"&lt;="&amp;'Resource Summary'!H$7,Table1[[End Date]:[End Date]],"&gt;="&amp;'Resource Summary'!H$7,Table1[[Project Name]:[Project Name]],rngProject)</f>
        <v>1.5</v>
      </c>
      <c r="I12" s="136">
        <f>SUMIFS(Table1[[Hours/Day]:[Hours/Day]],Table1[[Assign To]:[Assign To]],'Resource Summary'!$B12,Table1[[Start Date]:[Start Date]],"&lt;="&amp;'Resource Summary'!I$7,Table1[[End Date]:[End Date]],"&gt;="&amp;'Resource Summary'!I$7,Table1[[Project Name]:[Project Name]],rngProject)</f>
        <v>0</v>
      </c>
      <c r="J12" s="136">
        <f>SUMIFS(Table1[[Hours/Day]:[Hours/Day]],Table1[[Assign To]:[Assign To]],'Resource Summary'!$B12,Table1[[Start Date]:[Start Date]],"&lt;="&amp;'Resource Summary'!J$7,Table1[[End Date]:[End Date]],"&gt;="&amp;'Resource Summary'!J$7,Table1[[Project Name]:[Project Name]],rngProject)</f>
        <v>0</v>
      </c>
      <c r="K12" s="136">
        <f>SUMIFS(Table1[[Hours/Day]:[Hours/Day]],Table1[[Assign To]:[Assign To]],'Resource Summary'!$B12,Table1[[Start Date]:[Start Date]],"&lt;="&amp;'Resource Summary'!K$7,Table1[[End Date]:[End Date]],"&gt;="&amp;'Resource Summary'!K$7,Table1[[Project Name]:[Project Name]],rngProject)</f>
        <v>0</v>
      </c>
      <c r="L12" s="136">
        <f>SUMIFS(Table1[[Hours/Day]:[Hours/Day]],Table1[[Assign To]:[Assign To]],'Resource Summary'!$B12,Table1[[Start Date]:[Start Date]],"&lt;="&amp;'Resource Summary'!L$7,Table1[[End Date]:[End Date]],"&gt;="&amp;'Resource Summary'!L$7,Table1[[Project Name]:[Project Name]],rngProject)</f>
        <v>0</v>
      </c>
      <c r="M12" s="136">
        <f>SUMIFS(Table1[[Hours/Day]:[Hours/Day]],Table1[[Assign To]:[Assign To]],'Resource Summary'!$B12,Table1[[Start Date]:[Start Date]],"&lt;="&amp;'Resource Summary'!M$7,Table1[[End Date]:[End Date]],"&gt;="&amp;'Resource Summary'!M$7,Table1[[Project Name]:[Project Name]],rngProject)</f>
        <v>0</v>
      </c>
      <c r="N12" s="136">
        <f>SUMIFS(Table1[[Hours/Day]:[Hours/Day]],Table1[[Assign To]:[Assign To]],'Resource Summary'!$B12,Table1[[Start Date]:[Start Date]],"&lt;="&amp;'Resource Summary'!N$7,Table1[[End Date]:[End Date]],"&gt;="&amp;'Resource Summary'!N$7,Table1[[Project Name]:[Project Name]],rngProject)</f>
        <v>0</v>
      </c>
      <c r="O12" s="136">
        <f>SUMIFS(Table1[[Hours/Day]:[Hours/Day]],Table1[[Assign To]:[Assign To]],'Resource Summary'!$B12,Table1[[Start Date]:[Start Date]],"&lt;="&amp;'Resource Summary'!O$7,Table1[[End Date]:[End Date]],"&gt;="&amp;'Resource Summary'!O$7,Table1[[Project Name]:[Project Name]],rngProject)</f>
        <v>0</v>
      </c>
      <c r="P12" s="136">
        <f>SUMIFS(Table1[[Hours/Day]:[Hours/Day]],Table1[[Assign To]:[Assign To]],'Resource Summary'!$B12,Table1[[Start Date]:[Start Date]],"&lt;="&amp;'Resource Summary'!P$7,Table1[[End Date]:[End Date]],"&gt;="&amp;'Resource Summary'!P$7,Table1[[Project Name]:[Project Name]],rngProject)</f>
        <v>0</v>
      </c>
      <c r="Q12" s="136">
        <f>SUMIFS(Table1[[Hours/Day]:[Hours/Day]],Table1[[Assign To]:[Assign To]],'Resource Summary'!$B12,Table1[[Start Date]:[Start Date]],"&lt;="&amp;'Resource Summary'!Q$7,Table1[[End Date]:[End Date]],"&gt;="&amp;'Resource Summary'!Q$7,Table1[[Project Name]:[Project Name]],rngProject)</f>
        <v>0</v>
      </c>
      <c r="R12" s="136">
        <f>SUMIFS(Table1[[Hours/Day]:[Hours/Day]],Table1[[Assign To]:[Assign To]],'Resource Summary'!$B12,Table1[[Start Date]:[Start Date]],"&lt;="&amp;'Resource Summary'!R$7,Table1[[End Date]:[End Date]],"&gt;="&amp;'Resource Summary'!R$7,Table1[[Project Name]:[Project Name]],rngProject)</f>
        <v>0</v>
      </c>
      <c r="S12" s="136">
        <f>SUMIFS(Table1[[Hours/Day]:[Hours/Day]],Table1[[Assign To]:[Assign To]],'Resource Summary'!$B12,Table1[[Start Date]:[Start Date]],"&lt;="&amp;'Resource Summary'!S$7,Table1[[End Date]:[End Date]],"&gt;="&amp;'Resource Summary'!S$7,Table1[[Project Name]:[Project Name]],rngProject)</f>
        <v>0</v>
      </c>
      <c r="T12" s="136">
        <f>SUMIFS(Table1[[Hours/Day]:[Hours/Day]],Table1[[Assign To]:[Assign To]],'Resource Summary'!$B12,Table1[[Start Date]:[Start Date]],"&lt;="&amp;'Resource Summary'!T$7,Table1[[End Date]:[End Date]],"&gt;="&amp;'Resource Summary'!T$7,Table1[[Project Name]:[Project Name]],rngProject)</f>
        <v>0</v>
      </c>
      <c r="U12" s="136">
        <f>SUMIFS(Table1[[Hours/Day]:[Hours/Day]],Table1[[Assign To]:[Assign To]],'Resource Summary'!$B12,Table1[[Start Date]:[Start Date]],"&lt;="&amp;'Resource Summary'!U$7,Table1[[End Date]:[End Date]],"&gt;="&amp;'Resource Summary'!U$7,Table1[[Project Name]:[Project Name]],rngProject)</f>
        <v>0</v>
      </c>
      <c r="V12" s="136">
        <f>SUMIFS(Table1[[Hours/Day]:[Hours/Day]],Table1[[Assign To]:[Assign To]],'Resource Summary'!$B12,Table1[[Start Date]:[Start Date]],"&lt;="&amp;'Resource Summary'!V$7,Table1[[End Date]:[End Date]],"&gt;="&amp;'Resource Summary'!V$7,Table1[[Project Name]:[Project Name]],rngProject)</f>
        <v>0</v>
      </c>
      <c r="W12" s="136">
        <f>SUMIFS(Table1[[Hours/Day]:[Hours/Day]],Table1[[Assign To]:[Assign To]],'Resource Summary'!$B12,Table1[[Start Date]:[Start Date]],"&lt;="&amp;'Resource Summary'!W$7,Table1[[End Date]:[End Date]],"&gt;="&amp;'Resource Summary'!W$7,Table1[[Project Name]:[Project Name]],rngProject)</f>
        <v>0</v>
      </c>
      <c r="X12" s="136">
        <f>SUMIFS(Table1[[Hours/Day]:[Hours/Day]],Table1[[Assign To]:[Assign To]],'Resource Summary'!$B12,Table1[[Start Date]:[Start Date]],"&lt;="&amp;'Resource Summary'!X$7,Table1[[End Date]:[End Date]],"&gt;="&amp;'Resource Summary'!X$7,Table1[[Project Name]:[Project Name]],rngProject)</f>
        <v>1</v>
      </c>
      <c r="Y12" s="136">
        <f>SUMIFS(Table1[[Hours/Day]:[Hours/Day]],Table1[[Assign To]:[Assign To]],'Resource Summary'!$B12,Table1[[Start Date]:[Start Date]],"&lt;="&amp;'Resource Summary'!Y$7,Table1[[End Date]:[End Date]],"&gt;="&amp;'Resource Summary'!Y$7,Table1[[Project Name]:[Project Name]],rngProject)</f>
        <v>1</v>
      </c>
      <c r="Z12" s="136">
        <f>SUMIFS(Table1[[Hours/Day]:[Hours/Day]],Table1[[Assign To]:[Assign To]],'Resource Summary'!$B12,Table1[[Start Date]:[Start Date]],"&lt;="&amp;'Resource Summary'!Z$7,Table1[[End Date]:[End Date]],"&gt;="&amp;'Resource Summary'!Z$7,Table1[[Project Name]:[Project Name]],rngProject)</f>
        <v>1</v>
      </c>
      <c r="AA12" s="136">
        <f>SUMIFS(Table1[[Hours/Day]:[Hours/Day]],Table1[[Assign To]:[Assign To]],'Resource Summary'!$B12,Table1[[Start Date]:[Start Date]],"&lt;="&amp;'Resource Summary'!AA$7,Table1[[End Date]:[End Date]],"&gt;="&amp;'Resource Summary'!AA$7,Table1[[Project Name]:[Project Name]],rngProject)</f>
        <v>1</v>
      </c>
      <c r="AB12" s="136">
        <f>SUMIFS(Table1[[Hours/Day]:[Hours/Day]],Table1[[Assign To]:[Assign To]],'Resource Summary'!$B12,Table1[[Start Date]:[Start Date]],"&lt;="&amp;'Resource Summary'!AB$7,Table1[[End Date]:[End Date]],"&gt;="&amp;'Resource Summary'!AB$7,Table1[[Project Name]:[Project Name]],rngProject)</f>
        <v>1</v>
      </c>
      <c r="AC12" s="136">
        <f>SUMIFS(Table1[[Hours/Day]:[Hours/Day]],Table1[[Assign To]:[Assign To]],'Resource Summary'!$B12,Table1[[Start Date]:[Start Date]],"&lt;="&amp;'Resource Summary'!AC$7,Table1[[End Date]:[End Date]],"&gt;="&amp;'Resource Summary'!AC$7,Table1[[Project Name]:[Project Name]],rngProject)</f>
        <v>1</v>
      </c>
      <c r="AD12" s="136">
        <f>SUMIFS(Table1[[Hours/Day]:[Hours/Day]],Table1[[Assign To]:[Assign To]],'Resource Summary'!$B12,Table1[[Start Date]:[Start Date]],"&lt;="&amp;'Resource Summary'!AD$7,Table1[[End Date]:[End Date]],"&gt;="&amp;'Resource Summary'!AD$7,Table1[[Project Name]:[Project Name]],rngProject)</f>
        <v>1</v>
      </c>
      <c r="AE12" s="136">
        <f>SUMIFS(Table1[[Hours/Day]:[Hours/Day]],Table1[[Assign To]:[Assign To]],'Resource Summary'!$B12,Table1[[Start Date]:[Start Date]],"&lt;="&amp;'Resource Summary'!AE$7,Table1[[End Date]:[End Date]],"&gt;="&amp;'Resource Summary'!AE$7,Table1[[Project Name]:[Project Name]],rngProject)</f>
        <v>1.5</v>
      </c>
      <c r="AF12" s="136">
        <f>SUMIFS(Table1[[Hours/Day]:[Hours/Day]],Table1[[Assign To]:[Assign To]],'Resource Summary'!$B12,Table1[[Start Date]:[Start Date]],"&lt;="&amp;'Resource Summary'!AF$7,Table1[[End Date]:[End Date]],"&gt;="&amp;'Resource Summary'!AF$7,Table1[[Project Name]:[Project Name]],rngProject)</f>
        <v>1.5</v>
      </c>
      <c r="AG12" s="136">
        <f>SUMIFS(Table1[[Hours/Day]:[Hours/Day]],Table1[[Assign To]:[Assign To]],'Resource Summary'!$B12,Table1[[Start Date]:[Start Date]],"&lt;="&amp;'Resource Summary'!AG$7,Table1[[End Date]:[End Date]],"&gt;="&amp;'Resource Summary'!AG$7,Table1[[Project Name]:[Project Name]],rngProject)</f>
        <v>0.5</v>
      </c>
      <c r="AH12" s="137">
        <f>SUMIFS(Table1[[Hours/Day]:[Hours/Day]],Table1[[Assign To]:[Assign To]],'Resource Summary'!$B12,Table1[[Start Date]:[Start Date]],"&lt;="&amp;'Resource Summary'!AH$7,Table1[[End Date]:[End Date]],"&gt;="&amp;'Resource Summary'!AH$7,Table1[[Project Name]:[Project Name]],rngProject)</f>
        <v>0.5</v>
      </c>
    </row>
    <row r="13" spans="2:50" ht="25" customHeight="1">
      <c r="B13" s="60" t="s">
        <v>11</v>
      </c>
      <c r="C13" s="135">
        <f t="shared" si="2"/>
        <v>147</v>
      </c>
      <c r="D13" s="136">
        <f>SUMIFS(Table1[[Hours/Day]:[Hours/Day]],Table1[[Assign To]:[Assign To]],'Resource Summary'!$B13,Table1[[Start Date]:[Start Date]],"&lt;="&amp;'Resource Summary'!D$7,Table1[[End Date]:[End Date]],"&gt;="&amp;'Resource Summary'!D$7,Table1[[Project Name]:[Project Name]],rngProject)</f>
        <v>1.5</v>
      </c>
      <c r="E13" s="136">
        <f>SUMIFS(Table1[[Hours/Day]:[Hours/Day]],Table1[[Assign To]:[Assign To]],'Resource Summary'!$B13,Table1[[Start Date]:[Start Date]],"&lt;="&amp;'Resource Summary'!E$7,Table1[[End Date]:[End Date]],"&gt;="&amp;'Resource Summary'!E$7,Table1[[Project Name]:[Project Name]],rngProject)</f>
        <v>3</v>
      </c>
      <c r="F13" s="136">
        <f>SUMIFS(Table1[[Hours/Day]:[Hours/Day]],Table1[[Assign To]:[Assign To]],'Resource Summary'!$B13,Table1[[Start Date]:[Start Date]],"&lt;="&amp;'Resource Summary'!F$7,Table1[[End Date]:[End Date]],"&gt;="&amp;'Resource Summary'!F$7,Table1[[Project Name]:[Project Name]],rngProject)</f>
        <v>4</v>
      </c>
      <c r="G13" s="136">
        <f>SUMIFS(Table1[[Hours/Day]:[Hours/Day]],Table1[[Assign To]:[Assign To]],'Resource Summary'!$B13,Table1[[Start Date]:[Start Date]],"&lt;="&amp;'Resource Summary'!G$7,Table1[[End Date]:[End Date]],"&gt;="&amp;'Resource Summary'!G$7,Table1[[Project Name]:[Project Name]],rngProject)</f>
        <v>4</v>
      </c>
      <c r="H13" s="136">
        <f>SUMIFS(Table1[[Hours/Day]:[Hours/Day]],Table1[[Assign To]:[Assign To]],'Resource Summary'!$B13,Table1[[Start Date]:[Start Date]],"&lt;="&amp;'Resource Summary'!H$7,Table1[[End Date]:[End Date]],"&gt;="&amp;'Resource Summary'!H$7,Table1[[Project Name]:[Project Name]],rngProject)</f>
        <v>3</v>
      </c>
      <c r="I13" s="136">
        <f>SUMIFS(Table1[[Hours/Day]:[Hours/Day]],Table1[[Assign To]:[Assign To]],'Resource Summary'!$B13,Table1[[Start Date]:[Start Date]],"&lt;="&amp;'Resource Summary'!I$7,Table1[[End Date]:[End Date]],"&gt;="&amp;'Resource Summary'!I$7,Table1[[Project Name]:[Project Name]],rngProject)</f>
        <v>4.5</v>
      </c>
      <c r="J13" s="136">
        <f>SUMIFS(Table1[[Hours/Day]:[Hours/Day]],Table1[[Assign To]:[Assign To]],'Resource Summary'!$B13,Table1[[Start Date]:[Start Date]],"&lt;="&amp;'Resource Summary'!J$7,Table1[[End Date]:[End Date]],"&gt;="&amp;'Resource Summary'!J$7,Table1[[Project Name]:[Project Name]],rngProject)</f>
        <v>5.5</v>
      </c>
      <c r="K13" s="136">
        <f>SUMIFS(Table1[[Hours/Day]:[Hours/Day]],Table1[[Assign To]:[Assign To]],'Resource Summary'!$B13,Table1[[Start Date]:[Start Date]],"&lt;="&amp;'Resource Summary'!K$7,Table1[[End Date]:[End Date]],"&gt;="&amp;'Resource Summary'!K$7,Table1[[Project Name]:[Project Name]],rngProject)</f>
        <v>6</v>
      </c>
      <c r="L13" s="136">
        <f>SUMIFS(Table1[[Hours/Day]:[Hours/Day]],Table1[[Assign To]:[Assign To]],'Resource Summary'!$B13,Table1[[Start Date]:[Start Date]],"&lt;="&amp;'Resource Summary'!L$7,Table1[[End Date]:[End Date]],"&gt;="&amp;'Resource Summary'!L$7,Table1[[Project Name]:[Project Name]],rngProject)</f>
        <v>5</v>
      </c>
      <c r="M13" s="136">
        <f>SUMIFS(Table1[[Hours/Day]:[Hours/Day]],Table1[[Assign To]:[Assign To]],'Resource Summary'!$B13,Table1[[Start Date]:[Start Date]],"&lt;="&amp;'Resource Summary'!M$7,Table1[[End Date]:[End Date]],"&gt;="&amp;'Resource Summary'!M$7,Table1[[Project Name]:[Project Name]],rngProject)</f>
        <v>5</v>
      </c>
      <c r="N13" s="136">
        <f>SUMIFS(Table1[[Hours/Day]:[Hours/Day]],Table1[[Assign To]:[Assign To]],'Resource Summary'!$B13,Table1[[Start Date]:[Start Date]],"&lt;="&amp;'Resource Summary'!N$7,Table1[[End Date]:[End Date]],"&gt;="&amp;'Resource Summary'!N$7,Table1[[Project Name]:[Project Name]],rngProject)</f>
        <v>5</v>
      </c>
      <c r="O13" s="136">
        <f>SUMIFS(Table1[[Hours/Day]:[Hours/Day]],Table1[[Assign To]:[Assign To]],'Resource Summary'!$B13,Table1[[Start Date]:[Start Date]],"&lt;="&amp;'Resource Summary'!O$7,Table1[[End Date]:[End Date]],"&gt;="&amp;'Resource Summary'!O$7,Table1[[Project Name]:[Project Name]],rngProject)</f>
        <v>5</v>
      </c>
      <c r="P13" s="136">
        <f>SUMIFS(Table1[[Hours/Day]:[Hours/Day]],Table1[[Assign To]:[Assign To]],'Resource Summary'!$B13,Table1[[Start Date]:[Start Date]],"&lt;="&amp;'Resource Summary'!P$7,Table1[[End Date]:[End Date]],"&gt;="&amp;'Resource Summary'!P$7,Table1[[Project Name]:[Project Name]],rngProject)</f>
        <v>8</v>
      </c>
      <c r="Q13" s="136">
        <f>SUMIFS(Table1[[Hours/Day]:[Hours/Day]],Table1[[Assign To]:[Assign To]],'Resource Summary'!$B13,Table1[[Start Date]:[Start Date]],"&lt;="&amp;'Resource Summary'!Q$7,Table1[[End Date]:[End Date]],"&gt;="&amp;'Resource Summary'!Q$7,Table1[[Project Name]:[Project Name]],rngProject)</f>
        <v>8</v>
      </c>
      <c r="R13" s="136">
        <f>SUMIFS(Table1[[Hours/Day]:[Hours/Day]],Table1[[Assign To]:[Assign To]],'Resource Summary'!$B13,Table1[[Start Date]:[Start Date]],"&lt;="&amp;'Resource Summary'!R$7,Table1[[End Date]:[End Date]],"&gt;="&amp;'Resource Summary'!R$7,Table1[[Project Name]:[Project Name]],rngProject)</f>
        <v>8</v>
      </c>
      <c r="S13" s="136">
        <f>SUMIFS(Table1[[Hours/Day]:[Hours/Day]],Table1[[Assign To]:[Assign To]],'Resource Summary'!$B13,Table1[[Start Date]:[Start Date]],"&lt;="&amp;'Resource Summary'!S$7,Table1[[End Date]:[End Date]],"&gt;="&amp;'Resource Summary'!S$7,Table1[[Project Name]:[Project Name]],rngProject)</f>
        <v>8</v>
      </c>
      <c r="T13" s="136">
        <f>SUMIFS(Table1[[Hours/Day]:[Hours/Day]],Table1[[Assign To]:[Assign To]],'Resource Summary'!$B13,Table1[[Start Date]:[Start Date]],"&lt;="&amp;'Resource Summary'!T$7,Table1[[End Date]:[End Date]],"&gt;="&amp;'Resource Summary'!T$7,Table1[[Project Name]:[Project Name]],rngProject)</f>
        <v>8</v>
      </c>
      <c r="U13" s="136">
        <f>SUMIFS(Table1[[Hours/Day]:[Hours/Day]],Table1[[Assign To]:[Assign To]],'Resource Summary'!$B13,Table1[[Start Date]:[Start Date]],"&lt;="&amp;'Resource Summary'!U$7,Table1[[End Date]:[End Date]],"&gt;="&amp;'Resource Summary'!U$7,Table1[[Project Name]:[Project Name]],rngProject)</f>
        <v>6.5</v>
      </c>
      <c r="V13" s="136">
        <f>SUMIFS(Table1[[Hours/Day]:[Hours/Day]],Table1[[Assign To]:[Assign To]],'Resource Summary'!$B13,Table1[[Start Date]:[Start Date]],"&lt;="&amp;'Resource Summary'!V$7,Table1[[End Date]:[End Date]],"&gt;="&amp;'Resource Summary'!V$7,Table1[[Project Name]:[Project Name]],rngProject)</f>
        <v>6.5</v>
      </c>
      <c r="W13" s="136">
        <f>SUMIFS(Table1[[Hours/Day]:[Hours/Day]],Table1[[Assign To]:[Assign To]],'Resource Summary'!$B13,Table1[[Start Date]:[Start Date]],"&lt;="&amp;'Resource Summary'!W$7,Table1[[End Date]:[End Date]],"&gt;="&amp;'Resource Summary'!W$7,Table1[[Project Name]:[Project Name]],rngProject)</f>
        <v>6</v>
      </c>
      <c r="X13" s="136">
        <f>SUMIFS(Table1[[Hours/Day]:[Hours/Day]],Table1[[Assign To]:[Assign To]],'Resource Summary'!$B13,Table1[[Start Date]:[Start Date]],"&lt;="&amp;'Resource Summary'!X$7,Table1[[End Date]:[End Date]],"&gt;="&amp;'Resource Summary'!X$7,Table1[[Project Name]:[Project Name]],rngProject)</f>
        <v>6</v>
      </c>
      <c r="Y13" s="136">
        <f>SUMIFS(Table1[[Hours/Day]:[Hours/Day]],Table1[[Assign To]:[Assign To]],'Resource Summary'!$B13,Table1[[Start Date]:[Start Date]],"&lt;="&amp;'Resource Summary'!Y$7,Table1[[End Date]:[End Date]],"&gt;="&amp;'Resource Summary'!Y$7,Table1[[Project Name]:[Project Name]],rngProject)</f>
        <v>3.5</v>
      </c>
      <c r="Z13" s="136">
        <f>SUMIFS(Table1[[Hours/Day]:[Hours/Day]],Table1[[Assign To]:[Assign To]],'Resource Summary'!$B13,Table1[[Start Date]:[Start Date]],"&lt;="&amp;'Resource Summary'!Z$7,Table1[[End Date]:[End Date]],"&gt;="&amp;'Resource Summary'!Z$7,Table1[[Project Name]:[Project Name]],rngProject)</f>
        <v>0.5</v>
      </c>
      <c r="AA13" s="136">
        <f>SUMIFS(Table1[[Hours/Day]:[Hours/Day]],Table1[[Assign To]:[Assign To]],'Resource Summary'!$B13,Table1[[Start Date]:[Start Date]],"&lt;="&amp;'Resource Summary'!AA$7,Table1[[End Date]:[End Date]],"&gt;="&amp;'Resource Summary'!AA$7,Table1[[Project Name]:[Project Name]],rngProject)</f>
        <v>0.5</v>
      </c>
      <c r="AB13" s="136">
        <f>SUMIFS(Table1[[Hours/Day]:[Hours/Day]],Table1[[Assign To]:[Assign To]],'Resource Summary'!$B13,Table1[[Start Date]:[Start Date]],"&lt;="&amp;'Resource Summary'!AB$7,Table1[[End Date]:[End Date]],"&gt;="&amp;'Resource Summary'!AB$7,Table1[[Project Name]:[Project Name]],rngProject)</f>
        <v>3.5</v>
      </c>
      <c r="AC13" s="136">
        <f>SUMIFS(Table1[[Hours/Day]:[Hours/Day]],Table1[[Assign To]:[Assign To]],'Resource Summary'!$B13,Table1[[Start Date]:[Start Date]],"&lt;="&amp;'Resource Summary'!AC$7,Table1[[End Date]:[End Date]],"&gt;="&amp;'Resource Summary'!AC$7,Table1[[Project Name]:[Project Name]],rngProject)</f>
        <v>3</v>
      </c>
      <c r="AD13" s="136">
        <f>SUMIFS(Table1[[Hours/Day]:[Hours/Day]],Table1[[Assign To]:[Assign To]],'Resource Summary'!$B13,Table1[[Start Date]:[Start Date]],"&lt;="&amp;'Resource Summary'!AD$7,Table1[[End Date]:[End Date]],"&gt;="&amp;'Resource Summary'!AD$7,Table1[[Project Name]:[Project Name]],rngProject)</f>
        <v>3</v>
      </c>
      <c r="AE13" s="136">
        <f>SUMIFS(Table1[[Hours/Day]:[Hours/Day]],Table1[[Assign To]:[Assign To]],'Resource Summary'!$B13,Table1[[Start Date]:[Start Date]],"&lt;="&amp;'Resource Summary'!AE$7,Table1[[End Date]:[End Date]],"&gt;="&amp;'Resource Summary'!AE$7,Table1[[Project Name]:[Project Name]],rngProject)</f>
        <v>3</v>
      </c>
      <c r="AF13" s="136">
        <f>SUMIFS(Table1[[Hours/Day]:[Hours/Day]],Table1[[Assign To]:[Assign To]],'Resource Summary'!$B13,Table1[[Start Date]:[Start Date]],"&lt;="&amp;'Resource Summary'!AF$7,Table1[[End Date]:[End Date]],"&gt;="&amp;'Resource Summary'!AF$7,Table1[[Project Name]:[Project Name]],rngProject)</f>
        <v>4.5</v>
      </c>
      <c r="AG13" s="136">
        <f>SUMIFS(Table1[[Hours/Day]:[Hours/Day]],Table1[[Assign To]:[Assign To]],'Resource Summary'!$B13,Table1[[Start Date]:[Start Date]],"&lt;="&amp;'Resource Summary'!AG$7,Table1[[End Date]:[End Date]],"&gt;="&amp;'Resource Summary'!AG$7,Table1[[Project Name]:[Project Name]],rngProject)</f>
        <v>4.5</v>
      </c>
      <c r="AH13" s="137">
        <f>SUMIFS(Table1[[Hours/Day]:[Hours/Day]],Table1[[Assign To]:[Assign To]],'Resource Summary'!$B13,Table1[[Start Date]:[Start Date]],"&lt;="&amp;'Resource Summary'!AH$7,Table1[[End Date]:[End Date]],"&gt;="&amp;'Resource Summary'!AH$7,Table1[[Project Name]:[Project Name]],rngProject)</f>
        <v>4.5</v>
      </c>
    </row>
    <row r="14" spans="2:50" ht="25" customHeight="1">
      <c r="B14" s="60" t="s">
        <v>12</v>
      </c>
      <c r="C14" s="135">
        <f t="shared" si="2"/>
        <v>99</v>
      </c>
      <c r="D14" s="136">
        <f>SUMIFS(Table1[[Hours/Day]:[Hours/Day]],Table1[[Assign To]:[Assign To]],'Resource Summary'!$B14,Table1[[Start Date]:[Start Date]],"&lt;="&amp;'Resource Summary'!D$7,Table1[[End Date]:[End Date]],"&gt;="&amp;'Resource Summary'!D$7,Table1[[Project Name]:[Project Name]],rngProject)</f>
        <v>3</v>
      </c>
      <c r="E14" s="136">
        <f>SUMIFS(Table1[[Hours/Day]:[Hours/Day]],Table1[[Assign To]:[Assign To]],'Resource Summary'!$B14,Table1[[Start Date]:[Start Date]],"&lt;="&amp;'Resource Summary'!E$7,Table1[[End Date]:[End Date]],"&gt;="&amp;'Resource Summary'!E$7,Table1[[Project Name]:[Project Name]],rngProject)</f>
        <v>3</v>
      </c>
      <c r="F14" s="136">
        <f>SUMIFS(Table1[[Hours/Day]:[Hours/Day]],Table1[[Assign To]:[Assign To]],'Resource Summary'!$B14,Table1[[Start Date]:[Start Date]],"&lt;="&amp;'Resource Summary'!F$7,Table1[[End Date]:[End Date]],"&gt;="&amp;'Resource Summary'!F$7,Table1[[Project Name]:[Project Name]],rngProject)</f>
        <v>3</v>
      </c>
      <c r="G14" s="136">
        <f>SUMIFS(Table1[[Hours/Day]:[Hours/Day]],Table1[[Assign To]:[Assign To]],'Resource Summary'!$B14,Table1[[Start Date]:[Start Date]],"&lt;="&amp;'Resource Summary'!G$7,Table1[[End Date]:[End Date]],"&gt;="&amp;'Resource Summary'!G$7,Table1[[Project Name]:[Project Name]],rngProject)</f>
        <v>5</v>
      </c>
      <c r="H14" s="136">
        <f>SUMIFS(Table1[[Hours/Day]:[Hours/Day]],Table1[[Assign To]:[Assign To]],'Resource Summary'!$B14,Table1[[Start Date]:[Start Date]],"&lt;="&amp;'Resource Summary'!H$7,Table1[[End Date]:[End Date]],"&gt;="&amp;'Resource Summary'!H$7,Table1[[Project Name]:[Project Name]],rngProject)</f>
        <v>3.5</v>
      </c>
      <c r="I14" s="136">
        <f>SUMIFS(Table1[[Hours/Day]:[Hours/Day]],Table1[[Assign To]:[Assign To]],'Resource Summary'!$B14,Table1[[Start Date]:[Start Date]],"&lt;="&amp;'Resource Summary'!I$7,Table1[[End Date]:[End Date]],"&gt;="&amp;'Resource Summary'!I$7,Table1[[Project Name]:[Project Name]],rngProject)</f>
        <v>3.5</v>
      </c>
      <c r="J14" s="136">
        <f>SUMIFS(Table1[[Hours/Day]:[Hours/Day]],Table1[[Assign To]:[Assign To]],'Resource Summary'!$B14,Table1[[Start Date]:[Start Date]],"&lt;="&amp;'Resource Summary'!J$7,Table1[[End Date]:[End Date]],"&gt;="&amp;'Resource Summary'!J$7,Table1[[Project Name]:[Project Name]],rngProject)</f>
        <v>3.5</v>
      </c>
      <c r="K14" s="136">
        <f>SUMIFS(Table1[[Hours/Day]:[Hours/Day]],Table1[[Assign To]:[Assign To]],'Resource Summary'!$B14,Table1[[Start Date]:[Start Date]],"&lt;="&amp;'Resource Summary'!K$7,Table1[[End Date]:[End Date]],"&gt;="&amp;'Resource Summary'!K$7,Table1[[Project Name]:[Project Name]],rngProject)</f>
        <v>3.5</v>
      </c>
      <c r="L14" s="136">
        <f>SUMIFS(Table1[[Hours/Day]:[Hours/Day]],Table1[[Assign To]:[Assign To]],'Resource Summary'!$B14,Table1[[Start Date]:[Start Date]],"&lt;="&amp;'Resource Summary'!L$7,Table1[[End Date]:[End Date]],"&gt;="&amp;'Resource Summary'!L$7,Table1[[Project Name]:[Project Name]],rngProject)</f>
        <v>3.5</v>
      </c>
      <c r="M14" s="136">
        <f>SUMIFS(Table1[[Hours/Day]:[Hours/Day]],Table1[[Assign To]:[Assign To]],'Resource Summary'!$B14,Table1[[Start Date]:[Start Date]],"&lt;="&amp;'Resource Summary'!M$7,Table1[[End Date]:[End Date]],"&gt;="&amp;'Resource Summary'!M$7,Table1[[Project Name]:[Project Name]],rngProject)</f>
        <v>3</v>
      </c>
      <c r="N14" s="136">
        <f>SUMIFS(Table1[[Hours/Day]:[Hours/Day]],Table1[[Assign To]:[Assign To]],'Resource Summary'!$B14,Table1[[Start Date]:[Start Date]],"&lt;="&amp;'Resource Summary'!N$7,Table1[[End Date]:[End Date]],"&gt;="&amp;'Resource Summary'!N$7,Table1[[Project Name]:[Project Name]],rngProject)</f>
        <v>3</v>
      </c>
      <c r="O14" s="136">
        <f>SUMIFS(Table1[[Hours/Day]:[Hours/Day]],Table1[[Assign To]:[Assign To]],'Resource Summary'!$B14,Table1[[Start Date]:[Start Date]],"&lt;="&amp;'Resource Summary'!O$7,Table1[[End Date]:[End Date]],"&gt;="&amp;'Resource Summary'!O$7,Table1[[Project Name]:[Project Name]],rngProject)</f>
        <v>2</v>
      </c>
      <c r="P14" s="136">
        <f>SUMIFS(Table1[[Hours/Day]:[Hours/Day]],Table1[[Assign To]:[Assign To]],'Resource Summary'!$B14,Table1[[Start Date]:[Start Date]],"&lt;="&amp;'Resource Summary'!P$7,Table1[[End Date]:[End Date]],"&gt;="&amp;'Resource Summary'!P$7,Table1[[Project Name]:[Project Name]],rngProject)</f>
        <v>2</v>
      </c>
      <c r="Q14" s="136">
        <f>SUMIFS(Table1[[Hours/Day]:[Hours/Day]],Table1[[Assign To]:[Assign To]],'Resource Summary'!$B14,Table1[[Start Date]:[Start Date]],"&lt;="&amp;'Resource Summary'!Q$7,Table1[[End Date]:[End Date]],"&gt;="&amp;'Resource Summary'!Q$7,Table1[[Project Name]:[Project Name]],rngProject)</f>
        <v>2</v>
      </c>
      <c r="R14" s="136">
        <f>SUMIFS(Table1[[Hours/Day]:[Hours/Day]],Table1[[Assign To]:[Assign To]],'Resource Summary'!$B14,Table1[[Start Date]:[Start Date]],"&lt;="&amp;'Resource Summary'!R$7,Table1[[End Date]:[End Date]],"&gt;="&amp;'Resource Summary'!R$7,Table1[[Project Name]:[Project Name]],rngProject)</f>
        <v>2</v>
      </c>
      <c r="S14" s="136">
        <f>SUMIFS(Table1[[Hours/Day]:[Hours/Day]],Table1[[Assign To]:[Assign To]],'Resource Summary'!$B14,Table1[[Start Date]:[Start Date]],"&lt;="&amp;'Resource Summary'!S$7,Table1[[End Date]:[End Date]],"&gt;="&amp;'Resource Summary'!S$7,Table1[[Project Name]:[Project Name]],rngProject)</f>
        <v>2</v>
      </c>
      <c r="T14" s="136">
        <f>SUMIFS(Table1[[Hours/Day]:[Hours/Day]],Table1[[Assign To]:[Assign To]],'Resource Summary'!$B14,Table1[[Start Date]:[Start Date]],"&lt;="&amp;'Resource Summary'!T$7,Table1[[End Date]:[End Date]],"&gt;="&amp;'Resource Summary'!T$7,Table1[[Project Name]:[Project Name]],rngProject)</f>
        <v>2</v>
      </c>
      <c r="U14" s="136">
        <f>SUMIFS(Table1[[Hours/Day]:[Hours/Day]],Table1[[Assign To]:[Assign To]],'Resource Summary'!$B14,Table1[[Start Date]:[Start Date]],"&lt;="&amp;'Resource Summary'!U$7,Table1[[End Date]:[End Date]],"&gt;="&amp;'Resource Summary'!U$7,Table1[[Project Name]:[Project Name]],rngProject)</f>
        <v>3</v>
      </c>
      <c r="V14" s="136">
        <f>SUMIFS(Table1[[Hours/Day]:[Hours/Day]],Table1[[Assign To]:[Assign To]],'Resource Summary'!$B14,Table1[[Start Date]:[Start Date]],"&lt;="&amp;'Resource Summary'!V$7,Table1[[End Date]:[End Date]],"&gt;="&amp;'Resource Summary'!V$7,Table1[[Project Name]:[Project Name]],rngProject)</f>
        <v>4</v>
      </c>
      <c r="W14" s="136">
        <f>SUMIFS(Table1[[Hours/Day]:[Hours/Day]],Table1[[Assign To]:[Assign To]],'Resource Summary'!$B14,Table1[[Start Date]:[Start Date]],"&lt;="&amp;'Resource Summary'!W$7,Table1[[End Date]:[End Date]],"&gt;="&amp;'Resource Summary'!W$7,Table1[[Project Name]:[Project Name]],rngProject)</f>
        <v>5.5</v>
      </c>
      <c r="X14" s="136">
        <f>SUMIFS(Table1[[Hours/Day]:[Hours/Day]],Table1[[Assign To]:[Assign To]],'Resource Summary'!$B14,Table1[[Start Date]:[Start Date]],"&lt;="&amp;'Resource Summary'!X$7,Table1[[End Date]:[End Date]],"&gt;="&amp;'Resource Summary'!X$7,Table1[[Project Name]:[Project Name]],rngProject)</f>
        <v>3.5</v>
      </c>
      <c r="Y14" s="136">
        <f>SUMIFS(Table1[[Hours/Day]:[Hours/Day]],Table1[[Assign To]:[Assign To]],'Resource Summary'!$B14,Table1[[Start Date]:[Start Date]],"&lt;="&amp;'Resource Summary'!Y$7,Table1[[End Date]:[End Date]],"&gt;="&amp;'Resource Summary'!Y$7,Table1[[Project Name]:[Project Name]],rngProject)</f>
        <v>3.5</v>
      </c>
      <c r="Z14" s="136">
        <f>SUMIFS(Table1[[Hours/Day]:[Hours/Day]],Table1[[Assign To]:[Assign To]],'Resource Summary'!$B14,Table1[[Start Date]:[Start Date]],"&lt;="&amp;'Resource Summary'!Z$7,Table1[[End Date]:[End Date]],"&gt;="&amp;'Resource Summary'!Z$7,Table1[[Project Name]:[Project Name]],rngProject)</f>
        <v>3.5</v>
      </c>
      <c r="AA14" s="136">
        <f>SUMIFS(Table1[[Hours/Day]:[Hours/Day]],Table1[[Assign To]:[Assign To]],'Resource Summary'!$B14,Table1[[Start Date]:[Start Date]],"&lt;="&amp;'Resource Summary'!AA$7,Table1[[End Date]:[End Date]],"&gt;="&amp;'Resource Summary'!AA$7,Table1[[Project Name]:[Project Name]],rngProject)</f>
        <v>3.5</v>
      </c>
      <c r="AB14" s="136">
        <f>SUMIFS(Table1[[Hours/Day]:[Hours/Day]],Table1[[Assign To]:[Assign To]],'Resource Summary'!$B14,Table1[[Start Date]:[Start Date]],"&lt;="&amp;'Resource Summary'!AB$7,Table1[[End Date]:[End Date]],"&gt;="&amp;'Resource Summary'!AB$7,Table1[[Project Name]:[Project Name]],rngProject)</f>
        <v>3.5</v>
      </c>
      <c r="AC14" s="136">
        <f>SUMIFS(Table1[[Hours/Day]:[Hours/Day]],Table1[[Assign To]:[Assign To]],'Resource Summary'!$B14,Table1[[Start Date]:[Start Date]],"&lt;="&amp;'Resource Summary'!AC$7,Table1[[End Date]:[End Date]],"&gt;="&amp;'Resource Summary'!AC$7,Table1[[Project Name]:[Project Name]],rngProject)</f>
        <v>3.5</v>
      </c>
      <c r="AD14" s="136">
        <f>SUMIFS(Table1[[Hours/Day]:[Hours/Day]],Table1[[Assign To]:[Assign To]],'Resource Summary'!$B14,Table1[[Start Date]:[Start Date]],"&lt;="&amp;'Resource Summary'!AD$7,Table1[[End Date]:[End Date]],"&gt;="&amp;'Resource Summary'!AD$7,Table1[[Project Name]:[Project Name]],rngProject)</f>
        <v>3.5</v>
      </c>
      <c r="AE14" s="136">
        <f>SUMIFS(Table1[[Hours/Day]:[Hours/Day]],Table1[[Assign To]:[Assign To]],'Resource Summary'!$B14,Table1[[Start Date]:[Start Date]],"&lt;="&amp;'Resource Summary'!AE$7,Table1[[End Date]:[End Date]],"&gt;="&amp;'Resource Summary'!AE$7,Table1[[Project Name]:[Project Name]],rngProject)</f>
        <v>3.5</v>
      </c>
      <c r="AF14" s="136">
        <f>SUMIFS(Table1[[Hours/Day]:[Hours/Day]],Table1[[Assign To]:[Assign To]],'Resource Summary'!$B14,Table1[[Start Date]:[Start Date]],"&lt;="&amp;'Resource Summary'!AF$7,Table1[[End Date]:[End Date]],"&gt;="&amp;'Resource Summary'!AF$7,Table1[[Project Name]:[Project Name]],rngProject)</f>
        <v>3.5</v>
      </c>
      <c r="AG14" s="136">
        <f>SUMIFS(Table1[[Hours/Day]:[Hours/Day]],Table1[[Assign To]:[Assign To]],'Resource Summary'!$B14,Table1[[Start Date]:[Start Date]],"&lt;="&amp;'Resource Summary'!AG$7,Table1[[End Date]:[End Date]],"&gt;="&amp;'Resource Summary'!AG$7,Table1[[Project Name]:[Project Name]],rngProject)</f>
        <v>3.5</v>
      </c>
      <c r="AH14" s="137">
        <f>SUMIFS(Table1[[Hours/Day]:[Hours/Day]],Table1[[Assign To]:[Assign To]],'Resource Summary'!$B14,Table1[[Start Date]:[Start Date]],"&lt;="&amp;'Resource Summary'!AH$7,Table1[[End Date]:[End Date]],"&gt;="&amp;'Resource Summary'!AH$7,Table1[[Project Name]:[Project Name]],rngProject)</f>
        <v>2</v>
      </c>
    </row>
    <row r="15" spans="2:50" ht="25" customHeight="1">
      <c r="B15" s="60" t="s">
        <v>13</v>
      </c>
      <c r="C15" s="135">
        <f t="shared" si="2"/>
        <v>50</v>
      </c>
      <c r="D15" s="136">
        <f>SUMIFS(Table1[[Hours/Day]:[Hours/Day]],Table1[[Assign To]:[Assign To]],'Resource Summary'!$B15,Table1[[Start Date]:[Start Date]],"&lt;="&amp;'Resource Summary'!D$7,Table1[[End Date]:[End Date]],"&gt;="&amp;'Resource Summary'!D$7,Table1[[Project Name]:[Project Name]],rngProject)</f>
        <v>7.5</v>
      </c>
      <c r="E15" s="136">
        <f>SUMIFS(Table1[[Hours/Day]:[Hours/Day]],Table1[[Assign To]:[Assign To]],'Resource Summary'!$B15,Table1[[Start Date]:[Start Date]],"&lt;="&amp;'Resource Summary'!E$7,Table1[[End Date]:[End Date]],"&gt;="&amp;'Resource Summary'!E$7,Table1[[Project Name]:[Project Name]],rngProject)</f>
        <v>4.5</v>
      </c>
      <c r="F15" s="136">
        <f>SUMIFS(Table1[[Hours/Day]:[Hours/Day]],Table1[[Assign To]:[Assign To]],'Resource Summary'!$B15,Table1[[Start Date]:[Start Date]],"&lt;="&amp;'Resource Summary'!F$7,Table1[[End Date]:[End Date]],"&gt;="&amp;'Resource Summary'!F$7,Table1[[Project Name]:[Project Name]],rngProject)</f>
        <v>4.5</v>
      </c>
      <c r="G15" s="136">
        <f>SUMIFS(Table1[[Hours/Day]:[Hours/Day]],Table1[[Assign To]:[Assign To]],'Resource Summary'!$B15,Table1[[Start Date]:[Start Date]],"&lt;="&amp;'Resource Summary'!G$7,Table1[[End Date]:[End Date]],"&gt;="&amp;'Resource Summary'!G$7,Table1[[Project Name]:[Project Name]],rngProject)</f>
        <v>4.5</v>
      </c>
      <c r="H15" s="136">
        <f>SUMIFS(Table1[[Hours/Day]:[Hours/Day]],Table1[[Assign To]:[Assign To]],'Resource Summary'!$B15,Table1[[Start Date]:[Start Date]],"&lt;="&amp;'Resource Summary'!H$7,Table1[[End Date]:[End Date]],"&gt;="&amp;'Resource Summary'!H$7,Table1[[Project Name]:[Project Name]],rngProject)</f>
        <v>4.5</v>
      </c>
      <c r="I15" s="136">
        <f>SUMIFS(Table1[[Hours/Day]:[Hours/Day]],Table1[[Assign To]:[Assign To]],'Resource Summary'!$B15,Table1[[Start Date]:[Start Date]],"&lt;="&amp;'Resource Summary'!I$7,Table1[[End Date]:[End Date]],"&gt;="&amp;'Resource Summary'!I$7,Table1[[Project Name]:[Project Name]],rngProject)</f>
        <v>4.5</v>
      </c>
      <c r="J15" s="136">
        <f>SUMIFS(Table1[[Hours/Day]:[Hours/Day]],Table1[[Assign To]:[Assign To]],'Resource Summary'!$B15,Table1[[Start Date]:[Start Date]],"&lt;="&amp;'Resource Summary'!J$7,Table1[[End Date]:[End Date]],"&gt;="&amp;'Resource Summary'!J$7,Table1[[Project Name]:[Project Name]],rngProject)</f>
        <v>4</v>
      </c>
      <c r="K15" s="136">
        <f>SUMIFS(Table1[[Hours/Day]:[Hours/Day]],Table1[[Assign To]:[Assign To]],'Resource Summary'!$B15,Table1[[Start Date]:[Start Date]],"&lt;="&amp;'Resource Summary'!K$7,Table1[[End Date]:[End Date]],"&gt;="&amp;'Resource Summary'!K$7,Table1[[Project Name]:[Project Name]],rngProject)</f>
        <v>2.5</v>
      </c>
      <c r="L15" s="136">
        <f>SUMIFS(Table1[[Hours/Day]:[Hours/Day]],Table1[[Assign To]:[Assign To]],'Resource Summary'!$B15,Table1[[Start Date]:[Start Date]],"&lt;="&amp;'Resource Summary'!L$7,Table1[[End Date]:[End Date]],"&gt;="&amp;'Resource Summary'!L$7,Table1[[Project Name]:[Project Name]],rngProject)</f>
        <v>2.5</v>
      </c>
      <c r="M15" s="136">
        <f>SUMIFS(Table1[[Hours/Day]:[Hours/Day]],Table1[[Assign To]:[Assign To]],'Resource Summary'!$B15,Table1[[Start Date]:[Start Date]],"&lt;="&amp;'Resource Summary'!M$7,Table1[[End Date]:[End Date]],"&gt;="&amp;'Resource Summary'!M$7,Table1[[Project Name]:[Project Name]],rngProject)</f>
        <v>2.5</v>
      </c>
      <c r="N15" s="136">
        <f>SUMIFS(Table1[[Hours/Day]:[Hours/Day]],Table1[[Assign To]:[Assign To]],'Resource Summary'!$B15,Table1[[Start Date]:[Start Date]],"&lt;="&amp;'Resource Summary'!N$7,Table1[[End Date]:[End Date]],"&gt;="&amp;'Resource Summary'!N$7,Table1[[Project Name]:[Project Name]],rngProject)</f>
        <v>1</v>
      </c>
      <c r="O15" s="136">
        <f>SUMIFS(Table1[[Hours/Day]:[Hours/Day]],Table1[[Assign To]:[Assign To]],'Resource Summary'!$B15,Table1[[Start Date]:[Start Date]],"&lt;="&amp;'Resource Summary'!O$7,Table1[[End Date]:[End Date]],"&gt;="&amp;'Resource Summary'!O$7,Table1[[Project Name]:[Project Name]],rngProject)</f>
        <v>1</v>
      </c>
      <c r="P15" s="136">
        <f>SUMIFS(Table1[[Hours/Day]:[Hours/Day]],Table1[[Assign To]:[Assign To]],'Resource Summary'!$B15,Table1[[Start Date]:[Start Date]],"&lt;="&amp;'Resource Summary'!P$7,Table1[[End Date]:[End Date]],"&gt;="&amp;'Resource Summary'!P$7,Table1[[Project Name]:[Project Name]],rngProject)</f>
        <v>0.5</v>
      </c>
      <c r="Q15" s="136">
        <f>SUMIFS(Table1[[Hours/Day]:[Hours/Day]],Table1[[Assign To]:[Assign To]],'Resource Summary'!$B15,Table1[[Start Date]:[Start Date]],"&lt;="&amp;'Resource Summary'!Q$7,Table1[[End Date]:[End Date]],"&gt;="&amp;'Resource Summary'!Q$7,Table1[[Project Name]:[Project Name]],rngProject)</f>
        <v>0.5</v>
      </c>
      <c r="R15" s="136">
        <f>SUMIFS(Table1[[Hours/Day]:[Hours/Day]],Table1[[Assign To]:[Assign To]],'Resource Summary'!$B15,Table1[[Start Date]:[Start Date]],"&lt;="&amp;'Resource Summary'!R$7,Table1[[End Date]:[End Date]],"&gt;="&amp;'Resource Summary'!R$7,Table1[[Project Name]:[Project Name]],rngProject)</f>
        <v>0.5</v>
      </c>
      <c r="S15" s="136">
        <f>SUMIFS(Table1[[Hours/Day]:[Hours/Day]],Table1[[Assign To]:[Assign To]],'Resource Summary'!$B15,Table1[[Start Date]:[Start Date]],"&lt;="&amp;'Resource Summary'!S$7,Table1[[End Date]:[End Date]],"&gt;="&amp;'Resource Summary'!S$7,Table1[[Project Name]:[Project Name]],rngProject)</f>
        <v>0.5</v>
      </c>
      <c r="T15" s="136">
        <f>SUMIFS(Table1[[Hours/Day]:[Hours/Day]],Table1[[Assign To]:[Assign To]],'Resource Summary'!$B15,Table1[[Start Date]:[Start Date]],"&lt;="&amp;'Resource Summary'!T$7,Table1[[End Date]:[End Date]],"&gt;="&amp;'Resource Summary'!T$7,Table1[[Project Name]:[Project Name]],rngProject)</f>
        <v>0.5</v>
      </c>
      <c r="U15" s="136">
        <f>SUMIFS(Table1[[Hours/Day]:[Hours/Day]],Table1[[Assign To]:[Assign To]],'Resource Summary'!$B15,Table1[[Start Date]:[Start Date]],"&lt;="&amp;'Resource Summary'!U$7,Table1[[End Date]:[End Date]],"&gt;="&amp;'Resource Summary'!U$7,Table1[[Project Name]:[Project Name]],rngProject)</f>
        <v>0.5</v>
      </c>
      <c r="V15" s="136">
        <f>SUMIFS(Table1[[Hours/Day]:[Hours/Day]],Table1[[Assign To]:[Assign To]],'Resource Summary'!$B15,Table1[[Start Date]:[Start Date]],"&lt;="&amp;'Resource Summary'!V$7,Table1[[End Date]:[End Date]],"&gt;="&amp;'Resource Summary'!V$7,Table1[[Project Name]:[Project Name]],rngProject)</f>
        <v>0.5</v>
      </c>
      <c r="W15" s="136">
        <f>SUMIFS(Table1[[Hours/Day]:[Hours/Day]],Table1[[Assign To]:[Assign To]],'Resource Summary'!$B15,Table1[[Start Date]:[Start Date]],"&lt;="&amp;'Resource Summary'!W$7,Table1[[End Date]:[End Date]],"&gt;="&amp;'Resource Summary'!W$7,Table1[[Project Name]:[Project Name]],rngProject)</f>
        <v>0.5</v>
      </c>
      <c r="X15" s="136">
        <f>SUMIFS(Table1[[Hours/Day]:[Hours/Day]],Table1[[Assign To]:[Assign To]],'Resource Summary'!$B15,Table1[[Start Date]:[Start Date]],"&lt;="&amp;'Resource Summary'!X$7,Table1[[End Date]:[End Date]],"&gt;="&amp;'Resource Summary'!X$7,Table1[[Project Name]:[Project Name]],rngProject)</f>
        <v>0.5</v>
      </c>
      <c r="Y15" s="136">
        <f>SUMIFS(Table1[[Hours/Day]:[Hours/Day]],Table1[[Assign To]:[Assign To]],'Resource Summary'!$B15,Table1[[Start Date]:[Start Date]],"&lt;="&amp;'Resource Summary'!Y$7,Table1[[End Date]:[End Date]],"&gt;="&amp;'Resource Summary'!Y$7,Table1[[Project Name]:[Project Name]],rngProject)</f>
        <v>0.5</v>
      </c>
      <c r="Z15" s="136">
        <f>SUMIFS(Table1[[Hours/Day]:[Hours/Day]],Table1[[Assign To]:[Assign To]],'Resource Summary'!$B15,Table1[[Start Date]:[Start Date]],"&lt;="&amp;'Resource Summary'!Z$7,Table1[[End Date]:[End Date]],"&gt;="&amp;'Resource Summary'!Z$7,Table1[[Project Name]:[Project Name]],rngProject)</f>
        <v>0.5</v>
      </c>
      <c r="AA15" s="136">
        <f>SUMIFS(Table1[[Hours/Day]:[Hours/Day]],Table1[[Assign To]:[Assign To]],'Resource Summary'!$B15,Table1[[Start Date]:[Start Date]],"&lt;="&amp;'Resource Summary'!AA$7,Table1[[End Date]:[End Date]],"&gt;="&amp;'Resource Summary'!AA$7,Table1[[Project Name]:[Project Name]],rngProject)</f>
        <v>0.5</v>
      </c>
      <c r="AB15" s="136">
        <f>SUMIFS(Table1[[Hours/Day]:[Hours/Day]],Table1[[Assign To]:[Assign To]],'Resource Summary'!$B15,Table1[[Start Date]:[Start Date]],"&lt;="&amp;'Resource Summary'!AB$7,Table1[[End Date]:[End Date]],"&gt;="&amp;'Resource Summary'!AB$7,Table1[[Project Name]:[Project Name]],rngProject)</f>
        <v>0.5</v>
      </c>
      <c r="AC15" s="136">
        <f>SUMIFS(Table1[[Hours/Day]:[Hours/Day]],Table1[[Assign To]:[Assign To]],'Resource Summary'!$B15,Table1[[Start Date]:[Start Date]],"&lt;="&amp;'Resource Summary'!AC$7,Table1[[End Date]:[End Date]],"&gt;="&amp;'Resource Summary'!AC$7,Table1[[Project Name]:[Project Name]],rngProject)</f>
        <v>0</v>
      </c>
      <c r="AD15" s="136">
        <f>SUMIFS(Table1[[Hours/Day]:[Hours/Day]],Table1[[Assign To]:[Assign To]],'Resource Summary'!$B15,Table1[[Start Date]:[Start Date]],"&lt;="&amp;'Resource Summary'!AD$7,Table1[[End Date]:[End Date]],"&gt;="&amp;'Resource Summary'!AD$7,Table1[[Project Name]:[Project Name]],rngProject)</f>
        <v>0</v>
      </c>
      <c r="AE15" s="136">
        <f>SUMIFS(Table1[[Hours/Day]:[Hours/Day]],Table1[[Assign To]:[Assign To]],'Resource Summary'!$B15,Table1[[Start Date]:[Start Date]],"&lt;="&amp;'Resource Summary'!AE$7,Table1[[End Date]:[End Date]],"&gt;="&amp;'Resource Summary'!AE$7,Table1[[Project Name]:[Project Name]],rngProject)</f>
        <v>0</v>
      </c>
      <c r="AF15" s="136">
        <f>SUMIFS(Table1[[Hours/Day]:[Hours/Day]],Table1[[Assign To]:[Assign To]],'Resource Summary'!$B15,Table1[[Start Date]:[Start Date]],"&lt;="&amp;'Resource Summary'!AF$7,Table1[[End Date]:[End Date]],"&gt;="&amp;'Resource Summary'!AF$7,Table1[[Project Name]:[Project Name]],rngProject)</f>
        <v>0</v>
      </c>
      <c r="AG15" s="136">
        <f>SUMIFS(Table1[[Hours/Day]:[Hours/Day]],Table1[[Assign To]:[Assign To]],'Resource Summary'!$B15,Table1[[Start Date]:[Start Date]],"&lt;="&amp;'Resource Summary'!AG$7,Table1[[End Date]:[End Date]],"&gt;="&amp;'Resource Summary'!AG$7,Table1[[Project Name]:[Project Name]],rngProject)</f>
        <v>0</v>
      </c>
      <c r="AH15" s="137">
        <f>SUMIFS(Table1[[Hours/Day]:[Hours/Day]],Table1[[Assign To]:[Assign To]],'Resource Summary'!$B15,Table1[[Start Date]:[Start Date]],"&lt;="&amp;'Resource Summary'!AH$7,Table1[[End Date]:[End Date]],"&gt;="&amp;'Resource Summary'!AH$7,Table1[[Project Name]:[Project Name]],rngProject)</f>
        <v>0</v>
      </c>
    </row>
    <row r="16" spans="2:50" ht="25" customHeight="1">
      <c r="B16" s="60" t="s">
        <v>14</v>
      </c>
      <c r="C16" s="135">
        <f t="shared" si="2"/>
        <v>188</v>
      </c>
      <c r="D16" s="136">
        <f>SUMIFS(Table1[[Hours/Day]:[Hours/Day]],Table1[[Assign To]:[Assign To]],'Resource Summary'!$B16,Table1[[Start Date]:[Start Date]],"&lt;="&amp;'Resource Summary'!D$7,Table1[[End Date]:[End Date]],"&gt;="&amp;'Resource Summary'!D$7,Table1[[Project Name]:[Project Name]],rngProject)</f>
        <v>5</v>
      </c>
      <c r="E16" s="136">
        <f>SUMIFS(Table1[[Hours/Day]:[Hours/Day]],Table1[[Assign To]:[Assign To]],'Resource Summary'!$B16,Table1[[Start Date]:[Start Date]],"&lt;="&amp;'Resource Summary'!E$7,Table1[[End Date]:[End Date]],"&gt;="&amp;'Resource Summary'!E$7,Table1[[Project Name]:[Project Name]],rngProject)</f>
        <v>3.5</v>
      </c>
      <c r="F16" s="136">
        <f>SUMIFS(Table1[[Hours/Day]:[Hours/Day]],Table1[[Assign To]:[Assign To]],'Resource Summary'!$B16,Table1[[Start Date]:[Start Date]],"&lt;="&amp;'Resource Summary'!F$7,Table1[[End Date]:[End Date]],"&gt;="&amp;'Resource Summary'!F$7,Table1[[Project Name]:[Project Name]],rngProject)</f>
        <v>3.5</v>
      </c>
      <c r="G16" s="136">
        <f>SUMIFS(Table1[[Hours/Day]:[Hours/Day]],Table1[[Assign To]:[Assign To]],'Resource Summary'!$B16,Table1[[Start Date]:[Start Date]],"&lt;="&amp;'Resource Summary'!G$7,Table1[[End Date]:[End Date]],"&gt;="&amp;'Resource Summary'!G$7,Table1[[Project Name]:[Project Name]],rngProject)</f>
        <v>3.5</v>
      </c>
      <c r="H16" s="136">
        <f>SUMIFS(Table1[[Hours/Day]:[Hours/Day]],Table1[[Assign To]:[Assign To]],'Resource Summary'!$B16,Table1[[Start Date]:[Start Date]],"&lt;="&amp;'Resource Summary'!H$7,Table1[[End Date]:[End Date]],"&gt;="&amp;'Resource Summary'!H$7,Table1[[Project Name]:[Project Name]],rngProject)</f>
        <v>1.5</v>
      </c>
      <c r="I16" s="136">
        <f>SUMIFS(Table1[[Hours/Day]:[Hours/Day]],Table1[[Assign To]:[Assign To]],'Resource Summary'!$B16,Table1[[Start Date]:[Start Date]],"&lt;="&amp;'Resource Summary'!I$7,Table1[[End Date]:[End Date]],"&gt;="&amp;'Resource Summary'!I$7,Table1[[Project Name]:[Project Name]],rngProject)</f>
        <v>1.5</v>
      </c>
      <c r="J16" s="136">
        <f>SUMIFS(Table1[[Hours/Day]:[Hours/Day]],Table1[[Assign To]:[Assign To]],'Resource Summary'!$B16,Table1[[Start Date]:[Start Date]],"&lt;="&amp;'Resource Summary'!J$7,Table1[[End Date]:[End Date]],"&gt;="&amp;'Resource Summary'!J$7,Table1[[Project Name]:[Project Name]],rngProject)</f>
        <v>2.5</v>
      </c>
      <c r="K16" s="136">
        <f>SUMIFS(Table1[[Hours/Day]:[Hours/Day]],Table1[[Assign To]:[Assign To]],'Resource Summary'!$B16,Table1[[Start Date]:[Start Date]],"&lt;="&amp;'Resource Summary'!K$7,Table1[[End Date]:[End Date]],"&gt;="&amp;'Resource Summary'!K$7,Table1[[Project Name]:[Project Name]],rngProject)</f>
        <v>2.5</v>
      </c>
      <c r="L16" s="136">
        <f>SUMIFS(Table1[[Hours/Day]:[Hours/Day]],Table1[[Assign To]:[Assign To]],'Resource Summary'!$B16,Table1[[Start Date]:[Start Date]],"&lt;="&amp;'Resource Summary'!L$7,Table1[[End Date]:[End Date]],"&gt;="&amp;'Resource Summary'!L$7,Table1[[Project Name]:[Project Name]],rngProject)</f>
        <v>2</v>
      </c>
      <c r="M16" s="136">
        <f>SUMIFS(Table1[[Hours/Day]:[Hours/Day]],Table1[[Assign To]:[Assign To]],'Resource Summary'!$B16,Table1[[Start Date]:[Start Date]],"&lt;="&amp;'Resource Summary'!M$7,Table1[[End Date]:[End Date]],"&gt;="&amp;'Resource Summary'!M$7,Table1[[Project Name]:[Project Name]],rngProject)</f>
        <v>4.5</v>
      </c>
      <c r="N16" s="136">
        <f>SUMIFS(Table1[[Hours/Day]:[Hours/Day]],Table1[[Assign To]:[Assign To]],'Resource Summary'!$B16,Table1[[Start Date]:[Start Date]],"&lt;="&amp;'Resource Summary'!N$7,Table1[[End Date]:[End Date]],"&gt;="&amp;'Resource Summary'!N$7,Table1[[Project Name]:[Project Name]],rngProject)</f>
        <v>4.5</v>
      </c>
      <c r="O16" s="136">
        <f>SUMIFS(Table1[[Hours/Day]:[Hours/Day]],Table1[[Assign To]:[Assign To]],'Resource Summary'!$B16,Table1[[Start Date]:[Start Date]],"&lt;="&amp;'Resource Summary'!O$7,Table1[[End Date]:[End Date]],"&gt;="&amp;'Resource Summary'!O$7,Table1[[Project Name]:[Project Name]],rngProject)</f>
        <v>4.5</v>
      </c>
      <c r="P16" s="136">
        <f>SUMIFS(Table1[[Hours/Day]:[Hours/Day]],Table1[[Assign To]:[Assign To]],'Resource Summary'!$B16,Table1[[Start Date]:[Start Date]],"&lt;="&amp;'Resource Summary'!P$7,Table1[[End Date]:[End Date]],"&gt;="&amp;'Resource Summary'!P$7,Table1[[Project Name]:[Project Name]],rngProject)</f>
        <v>6</v>
      </c>
      <c r="Q16" s="136">
        <f>SUMIFS(Table1[[Hours/Day]:[Hours/Day]],Table1[[Assign To]:[Assign To]],'Resource Summary'!$B16,Table1[[Start Date]:[Start Date]],"&lt;="&amp;'Resource Summary'!Q$7,Table1[[End Date]:[End Date]],"&gt;="&amp;'Resource Summary'!Q$7,Table1[[Project Name]:[Project Name]],rngProject)</f>
        <v>8</v>
      </c>
      <c r="R16" s="136">
        <f>SUMIFS(Table1[[Hours/Day]:[Hours/Day]],Table1[[Assign To]:[Assign To]],'Resource Summary'!$B16,Table1[[Start Date]:[Start Date]],"&lt;="&amp;'Resource Summary'!R$7,Table1[[End Date]:[End Date]],"&gt;="&amp;'Resource Summary'!R$7,Table1[[Project Name]:[Project Name]],rngProject)</f>
        <v>7.5</v>
      </c>
      <c r="S16" s="136">
        <f>SUMIFS(Table1[[Hours/Day]:[Hours/Day]],Table1[[Assign To]:[Assign To]],'Resource Summary'!$B16,Table1[[Start Date]:[Start Date]],"&lt;="&amp;'Resource Summary'!S$7,Table1[[End Date]:[End Date]],"&gt;="&amp;'Resource Summary'!S$7,Table1[[Project Name]:[Project Name]],rngProject)</f>
        <v>7.5</v>
      </c>
      <c r="T16" s="136">
        <f>SUMIFS(Table1[[Hours/Day]:[Hours/Day]],Table1[[Assign To]:[Assign To]],'Resource Summary'!$B16,Table1[[Start Date]:[Start Date]],"&lt;="&amp;'Resource Summary'!T$7,Table1[[End Date]:[End Date]],"&gt;="&amp;'Resource Summary'!T$7,Table1[[Project Name]:[Project Name]],rngProject)</f>
        <v>8</v>
      </c>
      <c r="U16" s="136">
        <f>SUMIFS(Table1[[Hours/Day]:[Hours/Day]],Table1[[Assign To]:[Assign To]],'Resource Summary'!$B16,Table1[[Start Date]:[Start Date]],"&lt;="&amp;'Resource Summary'!U$7,Table1[[End Date]:[End Date]],"&gt;="&amp;'Resource Summary'!U$7,Table1[[Project Name]:[Project Name]],rngProject)</f>
        <v>9</v>
      </c>
      <c r="V16" s="136">
        <f>SUMIFS(Table1[[Hours/Day]:[Hours/Day]],Table1[[Assign To]:[Assign To]],'Resource Summary'!$B16,Table1[[Start Date]:[Start Date]],"&lt;="&amp;'Resource Summary'!V$7,Table1[[End Date]:[End Date]],"&gt;="&amp;'Resource Summary'!V$7,Table1[[Project Name]:[Project Name]],rngProject)</f>
        <v>9</v>
      </c>
      <c r="W16" s="136">
        <f>SUMIFS(Table1[[Hours/Day]:[Hours/Day]],Table1[[Assign To]:[Assign To]],'Resource Summary'!$B16,Table1[[Start Date]:[Start Date]],"&lt;="&amp;'Resource Summary'!W$7,Table1[[End Date]:[End Date]],"&gt;="&amp;'Resource Summary'!W$7,Table1[[Project Name]:[Project Name]],rngProject)</f>
        <v>9</v>
      </c>
      <c r="X16" s="136">
        <f>SUMIFS(Table1[[Hours/Day]:[Hours/Day]],Table1[[Assign To]:[Assign To]],'Resource Summary'!$B16,Table1[[Start Date]:[Start Date]],"&lt;="&amp;'Resource Summary'!X$7,Table1[[End Date]:[End Date]],"&gt;="&amp;'Resource Summary'!X$7,Table1[[Project Name]:[Project Name]],rngProject)</f>
        <v>9</v>
      </c>
      <c r="Y16" s="136">
        <f>SUMIFS(Table1[[Hours/Day]:[Hours/Day]],Table1[[Assign To]:[Assign To]],'Resource Summary'!$B16,Table1[[Start Date]:[Start Date]],"&lt;="&amp;'Resource Summary'!Y$7,Table1[[End Date]:[End Date]],"&gt;="&amp;'Resource Summary'!Y$7,Table1[[Project Name]:[Project Name]],rngProject)</f>
        <v>8</v>
      </c>
      <c r="Z16" s="136">
        <f>SUMIFS(Table1[[Hours/Day]:[Hours/Day]],Table1[[Assign To]:[Assign To]],'Resource Summary'!$B16,Table1[[Start Date]:[Start Date]],"&lt;="&amp;'Resource Summary'!Z$7,Table1[[End Date]:[End Date]],"&gt;="&amp;'Resource Summary'!Z$7,Table1[[Project Name]:[Project Name]],rngProject)</f>
        <v>8</v>
      </c>
      <c r="AA16" s="136">
        <f>SUMIFS(Table1[[Hours/Day]:[Hours/Day]],Table1[[Assign To]:[Assign To]],'Resource Summary'!$B16,Table1[[Start Date]:[Start Date]],"&lt;="&amp;'Resource Summary'!AA$7,Table1[[End Date]:[End Date]],"&gt;="&amp;'Resource Summary'!AA$7,Table1[[Project Name]:[Project Name]],rngProject)</f>
        <v>9</v>
      </c>
      <c r="AB16" s="136">
        <f>SUMIFS(Table1[[Hours/Day]:[Hours/Day]],Table1[[Assign To]:[Assign To]],'Resource Summary'!$B16,Table1[[Start Date]:[Start Date]],"&lt;="&amp;'Resource Summary'!AB$7,Table1[[End Date]:[End Date]],"&gt;="&amp;'Resource Summary'!AB$7,Table1[[Project Name]:[Project Name]],rngProject)</f>
        <v>9.5</v>
      </c>
      <c r="AC16" s="136">
        <f>SUMIFS(Table1[[Hours/Day]:[Hours/Day]],Table1[[Assign To]:[Assign To]],'Resource Summary'!$B16,Table1[[Start Date]:[Start Date]],"&lt;="&amp;'Resource Summary'!AC$7,Table1[[End Date]:[End Date]],"&gt;="&amp;'Resource Summary'!AC$7,Table1[[Project Name]:[Project Name]],rngProject)</f>
        <v>9.5</v>
      </c>
      <c r="AD16" s="136">
        <f>SUMIFS(Table1[[Hours/Day]:[Hours/Day]],Table1[[Assign To]:[Assign To]],'Resource Summary'!$B16,Table1[[Start Date]:[Start Date]],"&lt;="&amp;'Resource Summary'!AD$7,Table1[[End Date]:[End Date]],"&gt;="&amp;'Resource Summary'!AD$7,Table1[[Project Name]:[Project Name]],rngProject)</f>
        <v>9</v>
      </c>
      <c r="AE16" s="136">
        <f>SUMIFS(Table1[[Hours/Day]:[Hours/Day]],Table1[[Assign To]:[Assign To]],'Resource Summary'!$B16,Table1[[Start Date]:[Start Date]],"&lt;="&amp;'Resource Summary'!AE$7,Table1[[End Date]:[End Date]],"&gt;="&amp;'Resource Summary'!AE$7,Table1[[Project Name]:[Project Name]],rngProject)</f>
        <v>6</v>
      </c>
      <c r="AF16" s="136">
        <f>SUMIFS(Table1[[Hours/Day]:[Hours/Day]],Table1[[Assign To]:[Assign To]],'Resource Summary'!$B16,Table1[[Start Date]:[Start Date]],"&lt;="&amp;'Resource Summary'!AF$7,Table1[[End Date]:[End Date]],"&gt;="&amp;'Resource Summary'!AF$7,Table1[[Project Name]:[Project Name]],rngProject)</f>
        <v>6</v>
      </c>
      <c r="AG16" s="136">
        <f>SUMIFS(Table1[[Hours/Day]:[Hours/Day]],Table1[[Assign To]:[Assign To]],'Resource Summary'!$B16,Table1[[Start Date]:[Start Date]],"&lt;="&amp;'Resource Summary'!AG$7,Table1[[End Date]:[End Date]],"&gt;="&amp;'Resource Summary'!AG$7,Table1[[Project Name]:[Project Name]],rngProject)</f>
        <v>6.5</v>
      </c>
      <c r="AH16" s="137">
        <f>SUMIFS(Table1[[Hours/Day]:[Hours/Day]],Table1[[Assign To]:[Assign To]],'Resource Summary'!$B16,Table1[[Start Date]:[Start Date]],"&lt;="&amp;'Resource Summary'!AH$7,Table1[[End Date]:[End Date]],"&gt;="&amp;'Resource Summary'!AH$7,Table1[[Project Name]:[Project Name]],rngProject)</f>
        <v>4.5</v>
      </c>
    </row>
    <row r="17" spans="1:35" ht="25" customHeight="1">
      <c r="B17" s="61" t="s">
        <v>15</v>
      </c>
      <c r="C17" s="138">
        <f t="shared" si="2"/>
        <v>98</v>
      </c>
      <c r="D17" s="139">
        <f>SUMIFS(Table1[[Hours/Day]:[Hours/Day]],Table1[[Assign To]:[Assign To]],'Resource Summary'!$B17,Table1[[Start Date]:[Start Date]],"&lt;="&amp;'Resource Summary'!D$7,Table1[[End Date]:[End Date]],"&gt;="&amp;'Resource Summary'!D$7,Table1[[Project Name]:[Project Name]],rngProject)</f>
        <v>4</v>
      </c>
      <c r="E17" s="139">
        <f>SUMIFS(Table1[[Hours/Day]:[Hours/Day]],Table1[[Assign To]:[Assign To]],'Resource Summary'!$B17,Table1[[Start Date]:[Start Date]],"&lt;="&amp;'Resource Summary'!E$7,Table1[[End Date]:[End Date]],"&gt;="&amp;'Resource Summary'!E$7,Table1[[Project Name]:[Project Name]],rngProject)</f>
        <v>3.5</v>
      </c>
      <c r="F17" s="139">
        <f>SUMIFS(Table1[[Hours/Day]:[Hours/Day]],Table1[[Assign To]:[Assign To]],'Resource Summary'!$B17,Table1[[Start Date]:[Start Date]],"&lt;="&amp;'Resource Summary'!F$7,Table1[[End Date]:[End Date]],"&gt;="&amp;'Resource Summary'!F$7,Table1[[Project Name]:[Project Name]],rngProject)</f>
        <v>1.5</v>
      </c>
      <c r="G17" s="139">
        <f>SUMIFS(Table1[[Hours/Day]:[Hours/Day]],Table1[[Assign To]:[Assign To]],'Resource Summary'!$B17,Table1[[Start Date]:[Start Date]],"&lt;="&amp;'Resource Summary'!G$7,Table1[[End Date]:[End Date]],"&gt;="&amp;'Resource Summary'!G$7,Table1[[Project Name]:[Project Name]],rngProject)</f>
        <v>1.5</v>
      </c>
      <c r="H17" s="139">
        <f>SUMIFS(Table1[[Hours/Day]:[Hours/Day]],Table1[[Assign To]:[Assign To]],'Resource Summary'!$B17,Table1[[Start Date]:[Start Date]],"&lt;="&amp;'Resource Summary'!H$7,Table1[[End Date]:[End Date]],"&gt;="&amp;'Resource Summary'!H$7,Table1[[Project Name]:[Project Name]],rngProject)</f>
        <v>1.5</v>
      </c>
      <c r="I17" s="139">
        <f>SUMIFS(Table1[[Hours/Day]:[Hours/Day]],Table1[[Assign To]:[Assign To]],'Resource Summary'!$B17,Table1[[Start Date]:[Start Date]],"&lt;="&amp;'Resource Summary'!I$7,Table1[[End Date]:[End Date]],"&gt;="&amp;'Resource Summary'!I$7,Table1[[Project Name]:[Project Name]],rngProject)</f>
        <v>1.5</v>
      </c>
      <c r="J17" s="139">
        <f>SUMIFS(Table1[[Hours/Day]:[Hours/Day]],Table1[[Assign To]:[Assign To]],'Resource Summary'!$B17,Table1[[Start Date]:[Start Date]],"&lt;="&amp;'Resource Summary'!J$7,Table1[[End Date]:[End Date]],"&gt;="&amp;'Resource Summary'!J$7,Table1[[Project Name]:[Project Name]],rngProject)</f>
        <v>1.5</v>
      </c>
      <c r="K17" s="139">
        <f>SUMIFS(Table1[[Hours/Day]:[Hours/Day]],Table1[[Assign To]:[Assign To]],'Resource Summary'!$B17,Table1[[Start Date]:[Start Date]],"&lt;="&amp;'Resource Summary'!K$7,Table1[[End Date]:[End Date]],"&gt;="&amp;'Resource Summary'!K$7,Table1[[Project Name]:[Project Name]],rngProject)</f>
        <v>3</v>
      </c>
      <c r="L17" s="139">
        <f>SUMIFS(Table1[[Hours/Day]:[Hours/Day]],Table1[[Assign To]:[Assign To]],'Resource Summary'!$B17,Table1[[Start Date]:[Start Date]],"&lt;="&amp;'Resource Summary'!L$7,Table1[[End Date]:[End Date]],"&gt;="&amp;'Resource Summary'!L$7,Table1[[Project Name]:[Project Name]],rngProject)</f>
        <v>3.5</v>
      </c>
      <c r="M17" s="139">
        <f>SUMIFS(Table1[[Hours/Day]:[Hours/Day]],Table1[[Assign To]:[Assign To]],'Resource Summary'!$B17,Table1[[Start Date]:[Start Date]],"&lt;="&amp;'Resource Summary'!M$7,Table1[[End Date]:[End Date]],"&gt;="&amp;'Resource Summary'!M$7,Table1[[Project Name]:[Project Name]],rngProject)</f>
        <v>3.5</v>
      </c>
      <c r="N17" s="139">
        <f>SUMIFS(Table1[[Hours/Day]:[Hours/Day]],Table1[[Assign To]:[Assign To]],'Resource Summary'!$B17,Table1[[Start Date]:[Start Date]],"&lt;="&amp;'Resource Summary'!N$7,Table1[[End Date]:[End Date]],"&gt;="&amp;'Resource Summary'!N$7,Table1[[Project Name]:[Project Name]],rngProject)</f>
        <v>3.5</v>
      </c>
      <c r="O17" s="139">
        <f>SUMIFS(Table1[[Hours/Day]:[Hours/Day]],Table1[[Assign To]:[Assign To]],'Resource Summary'!$B17,Table1[[Start Date]:[Start Date]],"&lt;="&amp;'Resource Summary'!O$7,Table1[[End Date]:[End Date]],"&gt;="&amp;'Resource Summary'!O$7,Table1[[Project Name]:[Project Name]],rngProject)</f>
        <v>3.5</v>
      </c>
      <c r="P17" s="139">
        <f>SUMIFS(Table1[[Hours/Day]:[Hours/Day]],Table1[[Assign To]:[Assign To]],'Resource Summary'!$B17,Table1[[Start Date]:[Start Date]],"&lt;="&amp;'Resource Summary'!P$7,Table1[[End Date]:[End Date]],"&gt;="&amp;'Resource Summary'!P$7,Table1[[Project Name]:[Project Name]],rngProject)</f>
        <v>2</v>
      </c>
      <c r="Q17" s="139">
        <f>SUMIFS(Table1[[Hours/Day]:[Hours/Day]],Table1[[Assign To]:[Assign To]],'Resource Summary'!$B17,Table1[[Start Date]:[Start Date]],"&lt;="&amp;'Resource Summary'!Q$7,Table1[[End Date]:[End Date]],"&gt;="&amp;'Resource Summary'!Q$7,Table1[[Project Name]:[Project Name]],rngProject)</f>
        <v>2</v>
      </c>
      <c r="R17" s="139">
        <f>SUMIFS(Table1[[Hours/Day]:[Hours/Day]],Table1[[Assign To]:[Assign To]],'Resource Summary'!$B17,Table1[[Start Date]:[Start Date]],"&lt;="&amp;'Resource Summary'!R$7,Table1[[End Date]:[End Date]],"&gt;="&amp;'Resource Summary'!R$7,Table1[[Project Name]:[Project Name]],rngProject)</f>
        <v>2</v>
      </c>
      <c r="S17" s="139">
        <f>SUMIFS(Table1[[Hours/Day]:[Hours/Day]],Table1[[Assign To]:[Assign To]],'Resource Summary'!$B17,Table1[[Start Date]:[Start Date]],"&lt;="&amp;'Resource Summary'!S$7,Table1[[End Date]:[End Date]],"&gt;="&amp;'Resource Summary'!S$7,Table1[[Project Name]:[Project Name]],rngProject)</f>
        <v>3</v>
      </c>
      <c r="T17" s="139">
        <f>SUMIFS(Table1[[Hours/Day]:[Hours/Day]],Table1[[Assign To]:[Assign To]],'Resource Summary'!$B17,Table1[[Start Date]:[Start Date]],"&lt;="&amp;'Resource Summary'!T$7,Table1[[End Date]:[End Date]],"&gt;="&amp;'Resource Summary'!T$7,Table1[[Project Name]:[Project Name]],rngProject)</f>
        <v>4</v>
      </c>
      <c r="U17" s="139">
        <f>SUMIFS(Table1[[Hours/Day]:[Hours/Day]],Table1[[Assign To]:[Assign To]],'Resource Summary'!$B17,Table1[[Start Date]:[Start Date]],"&lt;="&amp;'Resource Summary'!U$7,Table1[[End Date]:[End Date]],"&gt;="&amp;'Resource Summary'!U$7,Table1[[Project Name]:[Project Name]],rngProject)</f>
        <v>2.5</v>
      </c>
      <c r="V17" s="139">
        <f>SUMIFS(Table1[[Hours/Day]:[Hours/Day]],Table1[[Assign To]:[Assign To]],'Resource Summary'!$B17,Table1[[Start Date]:[Start Date]],"&lt;="&amp;'Resource Summary'!V$7,Table1[[End Date]:[End Date]],"&gt;="&amp;'Resource Summary'!V$7,Table1[[Project Name]:[Project Name]],rngProject)</f>
        <v>2</v>
      </c>
      <c r="W17" s="139">
        <f>SUMIFS(Table1[[Hours/Day]:[Hours/Day]],Table1[[Assign To]:[Assign To]],'Resource Summary'!$B17,Table1[[Start Date]:[Start Date]],"&lt;="&amp;'Resource Summary'!W$7,Table1[[End Date]:[End Date]],"&gt;="&amp;'Resource Summary'!W$7,Table1[[Project Name]:[Project Name]],rngProject)</f>
        <v>2</v>
      </c>
      <c r="X17" s="139">
        <f>SUMIFS(Table1[[Hours/Day]:[Hours/Day]],Table1[[Assign To]:[Assign To]],'Resource Summary'!$B17,Table1[[Start Date]:[Start Date]],"&lt;="&amp;'Resource Summary'!X$7,Table1[[End Date]:[End Date]],"&gt;="&amp;'Resource Summary'!X$7,Table1[[Project Name]:[Project Name]],rngProject)</f>
        <v>2</v>
      </c>
      <c r="Y17" s="139">
        <f>SUMIFS(Table1[[Hours/Day]:[Hours/Day]],Table1[[Assign To]:[Assign To]],'Resource Summary'!$B17,Table1[[Start Date]:[Start Date]],"&lt;="&amp;'Resource Summary'!Y$7,Table1[[End Date]:[End Date]],"&gt;="&amp;'Resource Summary'!Y$7,Table1[[Project Name]:[Project Name]],rngProject)</f>
        <v>2</v>
      </c>
      <c r="Z17" s="139">
        <f>SUMIFS(Table1[[Hours/Day]:[Hours/Day]],Table1[[Assign To]:[Assign To]],'Resource Summary'!$B17,Table1[[Start Date]:[Start Date]],"&lt;="&amp;'Resource Summary'!Z$7,Table1[[End Date]:[End Date]],"&gt;="&amp;'Resource Summary'!Z$7,Table1[[Project Name]:[Project Name]],rngProject)</f>
        <v>3.5</v>
      </c>
      <c r="AA17" s="139">
        <f>SUMIFS(Table1[[Hours/Day]:[Hours/Day]],Table1[[Assign To]:[Assign To]],'Resource Summary'!$B17,Table1[[Start Date]:[Start Date]],"&lt;="&amp;'Resource Summary'!AA$7,Table1[[End Date]:[End Date]],"&gt;="&amp;'Resource Summary'!AA$7,Table1[[Project Name]:[Project Name]],rngProject)</f>
        <v>3.5</v>
      </c>
      <c r="AB17" s="139">
        <f>SUMIFS(Table1[[Hours/Day]:[Hours/Day]],Table1[[Assign To]:[Assign To]],'Resource Summary'!$B17,Table1[[Start Date]:[Start Date]],"&lt;="&amp;'Resource Summary'!AB$7,Table1[[End Date]:[End Date]],"&gt;="&amp;'Resource Summary'!AB$7,Table1[[Project Name]:[Project Name]],rngProject)</f>
        <v>3.5</v>
      </c>
      <c r="AC17" s="139">
        <f>SUMIFS(Table1[[Hours/Day]:[Hours/Day]],Table1[[Assign To]:[Assign To]],'Resource Summary'!$B17,Table1[[Start Date]:[Start Date]],"&lt;="&amp;'Resource Summary'!AC$7,Table1[[End Date]:[End Date]],"&gt;="&amp;'Resource Summary'!AC$7,Table1[[Project Name]:[Project Name]],rngProject)</f>
        <v>5</v>
      </c>
      <c r="AD17" s="139">
        <f>SUMIFS(Table1[[Hours/Day]:[Hours/Day]],Table1[[Assign To]:[Assign To]],'Resource Summary'!$B17,Table1[[Start Date]:[Start Date]],"&lt;="&amp;'Resource Summary'!AD$7,Table1[[End Date]:[End Date]],"&gt;="&amp;'Resource Summary'!AD$7,Table1[[Project Name]:[Project Name]],rngProject)</f>
        <v>5</v>
      </c>
      <c r="AE17" s="139">
        <f>SUMIFS(Table1[[Hours/Day]:[Hours/Day]],Table1[[Assign To]:[Assign To]],'Resource Summary'!$B17,Table1[[Start Date]:[Start Date]],"&lt;="&amp;'Resource Summary'!AE$7,Table1[[End Date]:[End Date]],"&gt;="&amp;'Resource Summary'!AE$7,Table1[[Project Name]:[Project Name]],rngProject)</f>
        <v>5</v>
      </c>
      <c r="AF17" s="139">
        <f>SUMIFS(Table1[[Hours/Day]:[Hours/Day]],Table1[[Assign To]:[Assign To]],'Resource Summary'!$B17,Table1[[Start Date]:[Start Date]],"&lt;="&amp;'Resource Summary'!AF$7,Table1[[End Date]:[End Date]],"&gt;="&amp;'Resource Summary'!AF$7,Table1[[Project Name]:[Project Name]],rngProject)</f>
        <v>5</v>
      </c>
      <c r="AG17" s="139">
        <f>SUMIFS(Table1[[Hours/Day]:[Hours/Day]],Table1[[Assign To]:[Assign To]],'Resource Summary'!$B17,Table1[[Start Date]:[Start Date]],"&lt;="&amp;'Resource Summary'!AG$7,Table1[[End Date]:[End Date]],"&gt;="&amp;'Resource Summary'!AG$7,Table1[[Project Name]:[Project Name]],rngProject)</f>
        <v>6</v>
      </c>
      <c r="AH17" s="140">
        <f>SUMIFS(Table1[[Hours/Day]:[Hours/Day]],Table1[[Assign To]:[Assign To]],'Resource Summary'!$B17,Table1[[Start Date]:[Start Date]],"&lt;="&amp;'Resource Summary'!AH$7,Table1[[End Date]:[End Date]],"&gt;="&amp;'Resource Summary'!AH$7,Table1[[Project Name]:[Project Name]],rngProject)</f>
        <v>6</v>
      </c>
    </row>
    <row r="18" spans="1:35" ht="25" customHeight="1">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row>
    <row r="19" spans="1:35" ht="20" customHeight="1">
      <c r="B19" s="115" t="s">
        <v>87</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row>
    <row r="20" spans="1:35" ht="20" customHeight="1">
      <c r="B20" s="116" t="s">
        <v>89</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row>
    <row r="21" spans="1:35" s="40" customFormat="1" ht="5.25" customHeight="1">
      <c r="A2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row>
    <row r="22" spans="1:35" ht="25" customHeight="1">
      <c r="B22" s="38"/>
      <c r="C22" s="38"/>
      <c r="D22" s="38"/>
      <c r="E22" s="43"/>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row>
    <row r="23" spans="1:35" ht="4.5" customHeight="1">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row>
    <row r="24" spans="1:35" ht="25.5" customHeight="1">
      <c r="B24" s="141" t="s">
        <v>66</v>
      </c>
      <c r="C24" s="142">
        <f>C7</f>
        <v>46082</v>
      </c>
      <c r="D24" s="143">
        <f t="shared" ref="D24:AH24" si="3">D7</f>
        <v>46082</v>
      </c>
      <c r="E24" s="143">
        <f t="shared" si="3"/>
        <v>46083</v>
      </c>
      <c r="F24" s="143">
        <f t="shared" si="3"/>
        <v>46084</v>
      </c>
      <c r="G24" s="143">
        <f t="shared" si="3"/>
        <v>46085</v>
      </c>
      <c r="H24" s="143">
        <f t="shared" si="3"/>
        <v>46086</v>
      </c>
      <c r="I24" s="143">
        <f t="shared" si="3"/>
        <v>46087</v>
      </c>
      <c r="J24" s="143">
        <f t="shared" si="3"/>
        <v>46088</v>
      </c>
      <c r="K24" s="143">
        <f t="shared" si="3"/>
        <v>46089</v>
      </c>
      <c r="L24" s="143">
        <f t="shared" si="3"/>
        <v>46090</v>
      </c>
      <c r="M24" s="143">
        <f t="shared" si="3"/>
        <v>46091</v>
      </c>
      <c r="N24" s="143">
        <f t="shared" si="3"/>
        <v>46092</v>
      </c>
      <c r="O24" s="143">
        <f t="shared" si="3"/>
        <v>46093</v>
      </c>
      <c r="P24" s="143">
        <f t="shared" si="3"/>
        <v>46094</v>
      </c>
      <c r="Q24" s="143">
        <f t="shared" si="3"/>
        <v>46095</v>
      </c>
      <c r="R24" s="143">
        <f t="shared" si="3"/>
        <v>46096</v>
      </c>
      <c r="S24" s="143">
        <f t="shared" si="3"/>
        <v>46097</v>
      </c>
      <c r="T24" s="143">
        <f t="shared" si="3"/>
        <v>46098</v>
      </c>
      <c r="U24" s="143">
        <f t="shared" si="3"/>
        <v>46099</v>
      </c>
      <c r="V24" s="143">
        <f t="shared" si="3"/>
        <v>46100</v>
      </c>
      <c r="W24" s="143">
        <f t="shared" si="3"/>
        <v>46101</v>
      </c>
      <c r="X24" s="143">
        <f t="shared" si="3"/>
        <v>46102</v>
      </c>
      <c r="Y24" s="143">
        <f t="shared" si="3"/>
        <v>46103</v>
      </c>
      <c r="Z24" s="143">
        <f t="shared" si="3"/>
        <v>46104</v>
      </c>
      <c r="AA24" s="143">
        <f t="shared" si="3"/>
        <v>46105</v>
      </c>
      <c r="AB24" s="143">
        <f t="shared" si="3"/>
        <v>46106</v>
      </c>
      <c r="AC24" s="143">
        <f t="shared" si="3"/>
        <v>46107</v>
      </c>
      <c r="AD24" s="143">
        <f t="shared" si="3"/>
        <v>46108</v>
      </c>
      <c r="AE24" s="143">
        <f t="shared" si="3"/>
        <v>46109</v>
      </c>
      <c r="AF24" s="143">
        <f t="shared" si="3"/>
        <v>46110</v>
      </c>
      <c r="AG24" s="143">
        <f t="shared" si="3"/>
        <v>46111</v>
      </c>
      <c r="AH24" s="143">
        <f t="shared" si="3"/>
        <v>46112</v>
      </c>
    </row>
    <row r="25" spans="1:35" ht="34.5" customHeight="1">
      <c r="B25" s="144" t="str">
        <f>F3 &amp;" - Overall Summary"</f>
        <v xml:space="preserve"> - Overall Summary</v>
      </c>
      <c r="C25" s="145"/>
      <c r="D25" s="146">
        <f>SUM(D8:D17)</f>
        <v>26</v>
      </c>
      <c r="E25" s="146">
        <f t="shared" ref="E25:AH25" si="4">SUM(E8:E17)</f>
        <v>22.5</v>
      </c>
      <c r="F25" s="146">
        <f t="shared" si="4"/>
        <v>21.5</v>
      </c>
      <c r="G25" s="146">
        <f t="shared" si="4"/>
        <v>21.5</v>
      </c>
      <c r="H25" s="146">
        <f t="shared" si="4"/>
        <v>17</v>
      </c>
      <c r="I25" s="146">
        <f t="shared" si="4"/>
        <v>17</v>
      </c>
      <c r="J25" s="146">
        <f t="shared" si="4"/>
        <v>18.5</v>
      </c>
      <c r="K25" s="146">
        <f t="shared" si="4"/>
        <v>19</v>
      </c>
      <c r="L25" s="146">
        <f t="shared" si="4"/>
        <v>18</v>
      </c>
      <c r="M25" s="146">
        <f t="shared" si="4"/>
        <v>20</v>
      </c>
      <c r="N25" s="146">
        <f t="shared" si="4"/>
        <v>18</v>
      </c>
      <c r="O25" s="146">
        <f t="shared" si="4"/>
        <v>17</v>
      </c>
      <c r="P25" s="146">
        <f t="shared" si="4"/>
        <v>21</v>
      </c>
      <c r="Q25" s="146">
        <f t="shared" si="4"/>
        <v>23</v>
      </c>
      <c r="R25" s="146">
        <f t="shared" si="4"/>
        <v>22.5</v>
      </c>
      <c r="S25" s="146">
        <f t="shared" si="4"/>
        <v>22.5</v>
      </c>
      <c r="T25" s="146">
        <f t="shared" si="4"/>
        <v>24</v>
      </c>
      <c r="U25" s="146">
        <f t="shared" si="4"/>
        <v>23</v>
      </c>
      <c r="V25" s="146">
        <f t="shared" si="4"/>
        <v>23.5</v>
      </c>
      <c r="W25" s="146">
        <f t="shared" si="4"/>
        <v>24.5</v>
      </c>
      <c r="X25" s="146">
        <f t="shared" si="4"/>
        <v>25.5</v>
      </c>
      <c r="Y25" s="146">
        <f t="shared" si="4"/>
        <v>22</v>
      </c>
      <c r="Z25" s="146">
        <f t="shared" si="4"/>
        <v>20.5</v>
      </c>
      <c r="AA25" s="146">
        <f t="shared" si="4"/>
        <v>21.5</v>
      </c>
      <c r="AB25" s="146">
        <f t="shared" si="4"/>
        <v>26.5</v>
      </c>
      <c r="AC25" s="146">
        <f t="shared" si="4"/>
        <v>27</v>
      </c>
      <c r="AD25" s="146">
        <f t="shared" si="4"/>
        <v>26.5</v>
      </c>
      <c r="AE25" s="146">
        <f t="shared" si="4"/>
        <v>24</v>
      </c>
      <c r="AF25" s="146">
        <f t="shared" si="4"/>
        <v>25.5</v>
      </c>
      <c r="AG25" s="146">
        <f t="shared" si="4"/>
        <v>26</v>
      </c>
      <c r="AH25" s="146">
        <f t="shared" si="4"/>
        <v>22.5</v>
      </c>
    </row>
    <row r="26" spans="1:35" ht="24" customHeight="1">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row>
    <row r="27" spans="1:35" ht="24" customHeight="1">
      <c r="B27" s="148" t="s">
        <v>16</v>
      </c>
      <c r="C27" s="148"/>
      <c r="D27" s="149"/>
      <c r="E27" s="149"/>
      <c r="F27" s="148" t="s">
        <v>35</v>
      </c>
      <c r="G27" s="148"/>
      <c r="H27" s="148"/>
      <c r="I27" s="148"/>
      <c r="J27" s="148"/>
      <c r="K27" s="148"/>
      <c r="L27" s="149"/>
      <c r="M27" s="149"/>
      <c r="N27" s="149"/>
      <c r="O27" s="149"/>
      <c r="P27" s="148" t="s">
        <v>34</v>
      </c>
      <c r="Q27" s="148"/>
      <c r="R27" s="148"/>
      <c r="S27" s="148"/>
      <c r="T27" s="148"/>
      <c r="U27" s="148"/>
      <c r="V27" s="149"/>
      <c r="W27" s="149"/>
      <c r="X27" s="150"/>
      <c r="Y27" s="149"/>
      <c r="Z27" s="148" t="s">
        <v>33</v>
      </c>
      <c r="AA27" s="148"/>
      <c r="AB27" s="148"/>
      <c r="AC27" s="148"/>
      <c r="AD27" s="148"/>
      <c r="AE27" s="148"/>
      <c r="AF27" s="151"/>
      <c r="AG27" s="151"/>
      <c r="AH27" s="151"/>
    </row>
    <row r="28" spans="1:35" ht="24" customHeight="1">
      <c r="B28" s="152">
        <f>C7</f>
        <v>46082</v>
      </c>
      <c r="C28" s="152"/>
      <c r="D28" s="149"/>
      <c r="E28" s="149"/>
      <c r="F28" s="153" t="str">
        <f>COUNTIF(C8:C17,"&gt;0") &amp;" People"</f>
        <v>9 People</v>
      </c>
      <c r="G28" s="153"/>
      <c r="H28" s="153"/>
      <c r="I28" s="153"/>
      <c r="J28" s="153"/>
      <c r="K28" s="153"/>
      <c r="L28" s="149"/>
      <c r="M28" s="149"/>
      <c r="N28" s="149"/>
      <c r="O28" s="149"/>
      <c r="P28" s="153">
        <f>SUM(C8:C17)</f>
        <v>687.5</v>
      </c>
      <c r="Q28" s="153"/>
      <c r="R28" s="153"/>
      <c r="S28" s="153"/>
      <c r="T28" s="153"/>
      <c r="U28" s="153"/>
      <c r="V28" s="149"/>
      <c r="W28" s="149"/>
      <c r="X28" s="154"/>
      <c r="Y28" s="149"/>
      <c r="Z28" s="153">
        <f>COUNTIF(D25:AH25,"&gt;0")</f>
        <v>31</v>
      </c>
      <c r="AA28" s="153"/>
      <c r="AB28" s="153"/>
      <c r="AC28" s="153"/>
      <c r="AD28" s="153"/>
      <c r="AE28" s="153"/>
      <c r="AF28" s="155"/>
      <c r="AG28" s="155"/>
      <c r="AH28" s="155"/>
    </row>
    <row r="29" spans="1:35" ht="24" customHeight="1">
      <c r="B29" s="147"/>
      <c r="C29" s="147"/>
      <c r="D29" s="156"/>
      <c r="E29" s="156"/>
      <c r="F29" s="157"/>
      <c r="G29" s="157"/>
      <c r="H29" s="157"/>
      <c r="I29" s="157"/>
      <c r="J29" s="157"/>
      <c r="K29" s="157"/>
      <c r="L29" s="157"/>
      <c r="M29" s="157"/>
      <c r="N29" s="157"/>
      <c r="O29" s="157"/>
      <c r="P29" s="157"/>
      <c r="Q29" s="157"/>
      <c r="R29" s="157"/>
      <c r="S29" s="157"/>
      <c r="T29" s="157"/>
      <c r="U29" s="157"/>
      <c r="V29" s="157"/>
      <c r="W29" s="156"/>
      <c r="X29" s="156"/>
      <c r="Y29" s="156"/>
      <c r="Z29" s="156"/>
      <c r="AA29" s="156"/>
      <c r="AB29" s="156"/>
      <c r="AC29" s="147"/>
      <c r="AD29" s="147"/>
      <c r="AE29" s="147"/>
      <c r="AF29" s="147"/>
      <c r="AG29" s="147"/>
      <c r="AH29" s="147"/>
    </row>
    <row r="30" spans="1:35" ht="89" customHeight="1"/>
    <row r="31" spans="1:35" ht="5" customHeight="1">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row>
    <row r="32" spans="1:35" ht="10.5" hidden="1" customHeight="1"/>
    <row r="33" spans="1:34" ht="24" customHeight="1">
      <c r="B33" s="114" t="s">
        <v>68</v>
      </c>
      <c r="C33" s="114"/>
      <c r="D33" s="114"/>
      <c r="E33" s="114"/>
      <c r="F33" s="114"/>
      <c r="G33" s="114"/>
      <c r="H33" s="114"/>
      <c r="I33" s="114"/>
      <c r="J33" s="114"/>
      <c r="K33" s="114"/>
      <c r="L33" s="114"/>
      <c r="M33" s="114"/>
      <c r="N33" s="114"/>
      <c r="O33" s="114"/>
      <c r="P33" s="71"/>
      <c r="Q33" s="71"/>
      <c r="R33" s="71"/>
      <c r="S33" s="71"/>
      <c r="T33" s="71"/>
      <c r="U33" s="71"/>
      <c r="V33" s="71"/>
      <c r="W33" s="71"/>
      <c r="X33" s="71"/>
      <c r="Y33" s="71"/>
      <c r="Z33" s="71"/>
      <c r="AA33" s="71"/>
      <c r="AB33" s="71"/>
      <c r="AC33" s="71"/>
      <c r="AD33" s="71"/>
      <c r="AE33" s="71"/>
      <c r="AF33" s="71"/>
      <c r="AG33" s="71"/>
      <c r="AH33" s="71"/>
    </row>
    <row r="34" spans="1:34" ht="24" customHeight="1">
      <c r="B34" s="114"/>
      <c r="C34" s="114"/>
      <c r="D34" s="114"/>
      <c r="E34" s="114"/>
      <c r="F34" s="114"/>
      <c r="G34" s="114"/>
      <c r="H34" s="114"/>
      <c r="I34" s="114"/>
      <c r="J34" s="114"/>
      <c r="K34" s="114"/>
      <c r="L34" s="114"/>
      <c r="M34" s="114"/>
      <c r="N34" s="114"/>
      <c r="O34" s="114"/>
      <c r="P34" s="71"/>
      <c r="Q34" s="71"/>
      <c r="R34" s="71"/>
      <c r="S34" s="71"/>
      <c r="T34" s="71"/>
      <c r="U34" s="71"/>
      <c r="V34" s="71"/>
      <c r="W34" s="71"/>
      <c r="X34" s="71"/>
      <c r="Y34" s="71"/>
      <c r="Z34" s="71"/>
      <c r="AA34" s="71"/>
      <c r="AB34" s="71"/>
      <c r="AC34" s="71"/>
      <c r="AD34" s="71"/>
      <c r="AE34" s="71"/>
      <c r="AF34" s="71"/>
      <c r="AG34" s="71"/>
      <c r="AH34" s="71"/>
    </row>
    <row r="35" spans="1:34" ht="24" customHeight="1">
      <c r="B35" s="114"/>
      <c r="C35" s="114"/>
      <c r="D35" s="114"/>
      <c r="E35" s="114"/>
      <c r="F35" s="114"/>
      <c r="G35" s="114"/>
      <c r="H35" s="114"/>
      <c r="I35" s="114"/>
      <c r="J35" s="114"/>
      <c r="K35" s="114"/>
      <c r="L35" s="114"/>
      <c r="M35" s="114"/>
      <c r="N35" s="114"/>
      <c r="O35" s="114"/>
      <c r="P35" s="71"/>
      <c r="Q35" s="71"/>
      <c r="R35" s="71"/>
      <c r="S35" s="71"/>
      <c r="T35" s="71"/>
      <c r="U35" s="71"/>
      <c r="V35" s="71"/>
      <c r="W35" s="71"/>
      <c r="X35" s="71"/>
      <c r="Y35" s="71"/>
      <c r="Z35" s="71"/>
      <c r="AA35" s="71"/>
      <c r="AB35" s="71"/>
      <c r="AC35" s="71"/>
      <c r="AD35" s="71"/>
      <c r="AE35" s="71"/>
      <c r="AF35" s="71"/>
      <c r="AG35" s="71"/>
      <c r="AH35" s="71"/>
    </row>
    <row r="36" spans="1:34" ht="24" hidden="1" customHeight="1">
      <c r="A36" s="6"/>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row>
    <row r="37" spans="1:34" ht="24" hidden="1" customHeight="1">
      <c r="A37" s="6"/>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row>
    <row r="38" spans="1:34" ht="24" hidden="1" customHeight="1">
      <c r="A38" s="6"/>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row>
    <row r="39" spans="1:34" ht="24" hidden="1" customHeight="1">
      <c r="A39" s="6"/>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row>
    <row r="40" spans="1:34" ht="24" hidden="1" customHeight="1">
      <c r="A40" s="6"/>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row>
    <row r="41" spans="1:34" ht="24" hidden="1" customHeight="1">
      <c r="A41" s="6"/>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row>
    <row r="42" spans="1:34" ht="24" hidden="1" customHeight="1">
      <c r="A42" s="6"/>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row>
    <row r="43" spans="1:34" ht="24" hidden="1" customHeight="1">
      <c r="A43" s="6"/>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row>
    <row r="44" spans="1:34" ht="24" hidden="1" customHeight="1">
      <c r="A44" s="6"/>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row>
    <row r="45" spans="1:34" ht="24" hidden="1" customHeight="1">
      <c r="A45" s="6"/>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row>
    <row r="46" spans="1:34" ht="24" hidden="1" customHeight="1">
      <c r="A46" s="6"/>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row>
    <row r="47" spans="1:34" ht="24" hidden="1" customHeight="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row>
    <row r="48" spans="1:34" ht="24" hidden="1" customHeight="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row>
    <row r="49" spans="2:34" ht="24" hidden="1" customHeight="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row>
    <row r="50" spans="2:34" ht="24" hidden="1" customHeight="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row>
    <row r="51" spans="2:34" ht="24" customHeight="1">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row>
    <row r="52" spans="2:34" ht="24" hidden="1" customHeight="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row>
    <row r="53" spans="2:34" ht="24" hidden="1" customHeight="1">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row>
    <row r="54" spans="2:34" ht="24" hidden="1" customHeight="1">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row>
    <row r="55" spans="2:34" ht="24" hidden="1" customHeight="1">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row>
    <row r="56" spans="2:34" ht="24" hidden="1" customHeight="1">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row>
    <row r="57" spans="2:34" ht="24" hidden="1" customHeight="1">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row>
    <row r="58" spans="2:34" ht="24" hidden="1" customHeight="1">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row>
    <row r="59" spans="2:34" ht="24" hidden="1" customHeight="1">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row>
    <row r="60" spans="2:34" ht="24" hidden="1" customHeight="1">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row>
    <row r="61" spans="2:34" ht="24" hidden="1" customHeight="1">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row>
    <row r="62" spans="2:34" ht="24" hidden="1" customHeight="1">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row>
    <row r="63" spans="2:34" ht="24" hidden="1" customHeight="1">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row>
    <row r="64" spans="2:34" ht="24" hidden="1" customHeight="1">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row>
    <row r="65" spans="2:34" ht="24" hidden="1" customHeight="1">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row>
    <row r="66" spans="2:34" ht="24" hidden="1" customHeight="1">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row>
    <row r="67" spans="2:34" ht="24" hidden="1" customHeight="1">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row>
    <row r="68" spans="2:34" ht="24" hidden="1" customHeight="1">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row>
    <row r="69" spans="2:34" ht="24" hidden="1" customHeight="1">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row>
    <row r="70" spans="2:34" ht="24" hidden="1" customHeight="1">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row>
    <row r="71" spans="2:34" ht="24" hidden="1" customHeight="1">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row>
    <row r="72" spans="2:34" ht="24" hidden="1" customHeight="1">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row>
    <row r="73" spans="2:34" ht="24" hidden="1" customHeight="1">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row>
    <row r="74" spans="2:34" ht="24" hidden="1" customHeight="1">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row>
    <row r="75" spans="2:34" ht="24" hidden="1" customHeight="1">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row>
    <row r="76" spans="2:34" ht="24" hidden="1" customHeight="1">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row>
    <row r="77" spans="2:34" ht="24" hidden="1" customHeight="1">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row>
    <row r="78" spans="2:34" ht="24" hidden="1" customHeight="1">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row>
    <row r="79" spans="2:34" ht="24" hidden="1" customHeight="1">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row>
    <row r="80" spans="2:34" ht="24" hidden="1" customHeight="1">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row>
    <row r="81" spans="2:34" ht="24" hidden="1" customHeight="1">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row>
    <row r="82" spans="2:34" ht="24" hidden="1" customHeight="1">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row>
    <row r="83" spans="2:34" ht="24" hidden="1" customHeight="1">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row>
    <row r="84" spans="2:34" ht="24" hidden="1" customHeight="1">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row>
    <row r="85" spans="2:34" ht="24" hidden="1" customHeight="1">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row>
    <row r="86" spans="2:34" ht="24" hidden="1" customHeight="1">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row>
    <row r="87" spans="2:34" ht="24" hidden="1" customHeight="1">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row>
    <row r="88" spans="2:34" ht="24" hidden="1" customHeight="1">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row>
    <row r="89" spans="2:34" ht="24" hidden="1" customHeight="1">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row>
    <row r="90" spans="2:34" ht="24" hidden="1" customHeight="1">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row>
    <row r="91" spans="2:34" ht="24" hidden="1" customHeight="1">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row>
    <row r="92" spans="2:34" ht="24" hidden="1" customHeight="1">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row>
    <row r="93" spans="2:34" ht="10.5" customHeight="1">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row>
    <row r="94" spans="2:34" ht="24" customHeight="1">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row>
    <row r="95" spans="2:34" ht="24" customHeight="1">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row>
    <row r="96" spans="2:34" ht="24" customHeight="1"/>
  </sheetData>
  <sheetProtection algorithmName="SHA-512" hashValue="7bwg6WFIh3glUQZHLIcxLG/9JJdcL3NfM0d22WjMYSyY+rdFSmdj1aFarZtOImQng/vtlJlL1rBv4qbTi1VuUA==" saltValue="F9kX0KodUK6L/5uOgNQ73g==" spinCount="100000" sheet="1" objects="1" scenarios="1"/>
  <mergeCells count="20">
    <mergeCell ref="AA2:AC2"/>
    <mergeCell ref="B25:C25"/>
    <mergeCell ref="B27:C27"/>
    <mergeCell ref="B28:C28"/>
    <mergeCell ref="F27:K27"/>
    <mergeCell ref="F28:K28"/>
    <mergeCell ref="P27:U27"/>
    <mergeCell ref="P28:U28"/>
    <mergeCell ref="Z27:AE27"/>
    <mergeCell ref="Z28:AE28"/>
    <mergeCell ref="C3:H3"/>
    <mergeCell ref="AA3:AD3"/>
    <mergeCell ref="W3:Z3"/>
    <mergeCell ref="P3:R3"/>
    <mergeCell ref="S3:V3"/>
    <mergeCell ref="B51:AH95"/>
    <mergeCell ref="B31:AH31"/>
    <mergeCell ref="B33:O35"/>
    <mergeCell ref="B19:AH19"/>
    <mergeCell ref="B20:AH20"/>
  </mergeCells>
  <phoneticPr fontId="7" type="noConversion"/>
  <conditionalFormatting sqref="C8:C17">
    <cfRule type="dataBar" priority="10">
      <dataBar>
        <cfvo type="min"/>
        <cfvo type="max"/>
        <color theme="4" tint="0.59999389629810485"/>
      </dataBar>
      <extLst>
        <ext xmlns:x14="http://schemas.microsoft.com/office/spreadsheetml/2009/9/main" uri="{B025F937-C7B1-47D3-B67F-A62EFF666E3E}">
          <x14:id>{C04C81EA-5E05-4F36-91EF-1E6CE52B47D8}</x14:id>
        </ext>
      </extLst>
    </cfRule>
  </conditionalFormatting>
  <conditionalFormatting sqref="D8:AH17">
    <cfRule type="cellIs" dxfId="5" priority="11" operator="equal">
      <formula>0</formula>
    </cfRule>
    <cfRule type="colorScale" priority="12">
      <colorScale>
        <cfvo type="num" val="1"/>
        <cfvo type="num" val="8"/>
        <cfvo type="max"/>
        <color rgb="FFFFCC99"/>
        <color rgb="FFFF7C80"/>
        <color rgb="FFFF0000"/>
      </colorScale>
    </cfRule>
  </conditionalFormatting>
  <conditionalFormatting sqref="D25:AH25">
    <cfRule type="cellIs" dxfId="4" priority="1" operator="equal">
      <formula>0</formula>
    </cfRule>
    <cfRule type="colorScale" priority="2">
      <colorScale>
        <cfvo type="min"/>
        <cfvo type="percentile" val="50"/>
        <cfvo type="max"/>
        <color rgb="FFFFCC99"/>
        <color rgb="FFFF7C80"/>
        <color rgb="FFFF7C80"/>
      </colorScale>
    </cfRule>
  </conditionalFormatting>
  <dataValidations count="3">
    <dataValidation type="list" allowBlank="1" showInputMessage="1" showErrorMessage="1" sqref="S3:V3" xr:uid="{55C76C01-52ED-4F11-ADD4-7C2F193D7C4B}">
      <formula1>"2025,2026,2027,2028,2029,2030"</formula1>
    </dataValidation>
    <dataValidation type="list" allowBlank="1" showInputMessage="1" showErrorMessage="1" sqref="AA3" xr:uid="{41EB3337-6A39-4BF6-A464-66CEEB292477}">
      <formula1>rngMonths</formula1>
    </dataValidation>
    <dataValidation type="list" allowBlank="1" showErrorMessage="1" sqref="C3:H3" xr:uid="{9A93B1AD-AAB2-4349-BE4C-8D6E94E932F4}">
      <formula1>rngProjects</formula1>
    </dataValidation>
  </dataValidations>
  <pageMargins left="0.7" right="0.7" top="0.75" bottom="0.75" header="0.3" footer="0.3"/>
  <pageSetup paperSize="9" orientation="portrait" verticalDpi="200" r:id="rId1"/>
  <drawing r:id="rId2"/>
  <extLst>
    <ext xmlns:x14="http://schemas.microsoft.com/office/spreadsheetml/2009/9/main" uri="{78C0D931-6437-407d-A8EE-F0AAD7539E65}">
      <x14:conditionalFormattings>
        <x14:conditionalFormatting xmlns:xm="http://schemas.microsoft.com/office/excel/2006/main">
          <x14:cfRule type="dataBar" id="{C04C81EA-5E05-4F36-91EF-1E6CE52B47D8}">
            <x14:dataBar minLength="0" maxLength="100" border="1" negativeBarBorderColorSameAsPositive="0">
              <x14:cfvo type="autoMin"/>
              <x14:cfvo type="autoMax"/>
              <x14:borderColor theme="4" tint="0.59999389629810485"/>
              <x14:negativeFillColor rgb="FFFF0000"/>
              <x14:negativeBorderColor rgb="FFFF0000"/>
              <x14:axisColor rgb="FF000000"/>
            </x14:dataBar>
          </x14:cfRule>
          <xm:sqref>C8:C17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3B51-F47A-40AB-B358-5135EA7C4307}">
  <sheetPr codeName="Sheet4">
    <tabColor theme="7"/>
  </sheetPr>
  <dimension ref="A1:T21"/>
  <sheetViews>
    <sheetView showGridLines="0" showRowColHeaders="0" zoomScale="85" zoomScaleNormal="85" workbookViewId="0"/>
  </sheetViews>
  <sheetFormatPr defaultColWidth="9.1796875" defaultRowHeight="22.5" customHeight="1"/>
  <cols>
    <col min="1" max="1" width="4.6328125" style="38" customWidth="1"/>
    <col min="2" max="2" width="39" style="38" customWidth="1"/>
    <col min="3" max="6" width="18.26953125" style="38" customWidth="1"/>
    <col min="7" max="20" width="8.08984375" style="38" customWidth="1"/>
    <col min="21" max="16384" width="9.1796875" style="38"/>
  </cols>
  <sheetData>
    <row r="1" spans="1:20" ht="50" customHeight="1">
      <c r="A1"/>
      <c r="B1" s="90"/>
      <c r="C1" s="91"/>
      <c r="D1" s="91"/>
      <c r="E1" s="91"/>
      <c r="F1" s="91"/>
      <c r="G1" s="91"/>
      <c r="H1" s="91"/>
      <c r="I1" s="91"/>
      <c r="J1" s="91"/>
      <c r="K1" s="91"/>
      <c r="L1" s="91"/>
      <c r="M1" s="91"/>
      <c r="N1" s="91"/>
      <c r="O1" s="91"/>
      <c r="P1" s="91"/>
      <c r="Q1" s="91"/>
      <c r="R1" s="91"/>
      <c r="S1" s="91"/>
      <c r="T1" s="92"/>
    </row>
    <row r="2" spans="1:20" customFormat="1" ht="22.5" hidden="1" customHeight="1"/>
    <row r="3" spans="1:20" ht="22.5" hidden="1" customHeight="1">
      <c r="A3"/>
    </row>
    <row r="4" spans="1:20" ht="22.5" customHeight="1">
      <c r="A4"/>
    </row>
    <row r="5" spans="1:20" ht="8.25" customHeight="1">
      <c r="A5"/>
    </row>
    <row r="6" spans="1:20" ht="22.5" customHeight="1">
      <c r="A6"/>
    </row>
    <row r="7" spans="1:20" ht="60.5" customHeight="1">
      <c r="A7"/>
      <c r="B7" s="76" t="s">
        <v>2</v>
      </c>
      <c r="C7" s="77" t="s">
        <v>28</v>
      </c>
      <c r="D7" s="78" t="s">
        <v>29</v>
      </c>
      <c r="E7" s="78" t="s">
        <v>30</v>
      </c>
      <c r="F7" s="77" t="s">
        <v>31</v>
      </c>
      <c r="G7" s="46"/>
      <c r="H7" s="46"/>
      <c r="I7" s="46"/>
      <c r="J7" s="46"/>
      <c r="K7" s="46"/>
      <c r="L7" s="46"/>
      <c r="M7" s="46"/>
      <c r="N7" s="46"/>
      <c r="O7" s="46"/>
      <c r="P7" s="46"/>
      <c r="Q7" s="46"/>
      <c r="R7" s="46"/>
      <c r="S7" s="46"/>
      <c r="T7" s="47"/>
    </row>
    <row r="8" spans="1:20" s="44" customFormat="1" ht="30" customHeight="1">
      <c r="A8"/>
      <c r="B8" s="48" t="s">
        <v>17</v>
      </c>
      <c r="C8" s="158">
        <f>COUNTIF(Table1[Project Name],Table2[[#This Row],[Project Name]])</f>
        <v>100</v>
      </c>
      <c r="D8" s="159">
        <f>IF(_xlfn.MINIFS(Table1[Start Date],Table1[Project Name],Table2[[#This Row],[Project Name]])&gt;0,_xlfn.MINIFS(Table1[Start Date],Table1[Project Name],Table2[[#This Row],[Project Name]]),NA())</f>
        <v>46023</v>
      </c>
      <c r="E8" s="159">
        <f>_xlfn.MAXIFS(Table1[Start Date],Table1[Project Name],Table2[[#This Row],[Project Name]])</f>
        <v>46332</v>
      </c>
      <c r="F8" s="158">
        <f>Table2[[#This Row],[End]]-Table2[[#This Row],[Start]]+1</f>
        <v>310</v>
      </c>
      <c r="G8" s="49"/>
      <c r="H8" s="49"/>
      <c r="I8" s="49"/>
      <c r="J8" s="49"/>
      <c r="K8" s="49"/>
      <c r="L8" s="49"/>
      <c r="M8" s="49"/>
      <c r="N8" s="49"/>
      <c r="O8" s="49"/>
      <c r="P8" s="49"/>
      <c r="Q8" s="49"/>
      <c r="R8" s="49"/>
      <c r="S8" s="49"/>
      <c r="T8" s="50"/>
    </row>
    <row r="9" spans="1:20" s="44" customFormat="1" ht="30" customHeight="1">
      <c r="A9"/>
      <c r="B9" s="53" t="s">
        <v>18</v>
      </c>
      <c r="C9" s="160">
        <f>COUNTIF(Table1[Project Name],Table2[[#This Row],[Project Name]])</f>
        <v>100</v>
      </c>
      <c r="D9" s="161">
        <f>IF(_xlfn.MINIFS(Table1[Start Date],Table1[Project Name],Table2[[#This Row],[Project Name]])&gt;0,_xlfn.MINIFS(Table1[Start Date],Table1[Project Name],Table2[[#This Row],[Project Name]]),NA())</f>
        <v>46174</v>
      </c>
      <c r="E9" s="161">
        <f>_xlfn.MAXIFS(Table1[Start Date],Table1[Project Name],Table2[[#This Row],[Project Name]])</f>
        <v>46479</v>
      </c>
      <c r="F9" s="160">
        <f>Table2[[#This Row],[End]]-Table2[[#This Row],[Start]]+1</f>
        <v>306</v>
      </c>
      <c r="G9" s="54"/>
      <c r="H9" s="54"/>
      <c r="I9" s="54"/>
      <c r="J9" s="54"/>
      <c r="K9" s="54"/>
      <c r="L9" s="54"/>
      <c r="M9" s="54"/>
      <c r="N9" s="54"/>
      <c r="O9" s="54"/>
      <c r="P9" s="54"/>
      <c r="Q9" s="54"/>
      <c r="R9" s="54"/>
      <c r="S9" s="54"/>
      <c r="T9" s="55"/>
    </row>
    <row r="10" spans="1:20" s="44" customFormat="1" ht="30" customHeight="1">
      <c r="A10"/>
      <c r="B10" s="51" t="s">
        <v>19</v>
      </c>
      <c r="C10" s="162">
        <f>COUNTIF(Table1[Project Name],Table2[[#This Row],[Project Name]])</f>
        <v>100</v>
      </c>
      <c r="D10" s="163">
        <f>IF(_xlfn.MINIFS(Table1[Start Date],Table1[Project Name],Table2[[#This Row],[Project Name]])&gt;0,_xlfn.MINIFS(Table1[Start Date],Table1[Project Name],Table2[[#This Row],[Project Name]]),NA())</f>
        <v>46388</v>
      </c>
      <c r="E10" s="163">
        <f>_xlfn.MAXIFS(Table1[Start Date],Table1[Project Name],Table2[[#This Row],[Project Name]])</f>
        <v>46654</v>
      </c>
      <c r="F10" s="162">
        <f>Table2[[#This Row],[End]]-Table2[[#This Row],[Start]]+1</f>
        <v>267</v>
      </c>
      <c r="G10" s="45"/>
      <c r="H10" s="45"/>
      <c r="I10" s="45"/>
      <c r="J10" s="45"/>
      <c r="K10" s="45"/>
      <c r="L10" s="45"/>
      <c r="M10" s="45"/>
      <c r="N10" s="45"/>
      <c r="O10" s="45"/>
      <c r="P10" s="45"/>
      <c r="Q10" s="45"/>
      <c r="R10" s="45"/>
      <c r="S10" s="45"/>
      <c r="T10" s="52"/>
    </row>
    <row r="11" spans="1:20" s="44" customFormat="1" ht="30" customHeight="1">
      <c r="A11"/>
      <c r="B11" s="53" t="s">
        <v>20</v>
      </c>
      <c r="C11" s="160">
        <f>COUNTIF(Table1[Project Name],Table2[[#This Row],[Project Name]])</f>
        <v>100</v>
      </c>
      <c r="D11" s="161">
        <f>IF(_xlfn.MINIFS(Table1[Start Date],Table1[Project Name],Table2[[#This Row],[Project Name]])&gt;0,_xlfn.MINIFS(Table1[Start Date],Table1[Project Name],Table2[[#This Row],[Project Name]]),NA())</f>
        <v>46054</v>
      </c>
      <c r="E11" s="161">
        <f>_xlfn.MAXIFS(Table1[Start Date],Table1[Project Name],Table2[[#This Row],[Project Name]])</f>
        <v>46365</v>
      </c>
      <c r="F11" s="160">
        <f>Table2[[#This Row],[End]]-Table2[[#This Row],[Start]]+1</f>
        <v>312</v>
      </c>
      <c r="G11" s="54"/>
      <c r="H11" s="54"/>
      <c r="I11" s="54"/>
      <c r="J11" s="54"/>
      <c r="K11" s="54"/>
      <c r="L11" s="54"/>
      <c r="M11" s="54"/>
      <c r="N11" s="54"/>
      <c r="O11" s="54"/>
      <c r="P11" s="54"/>
      <c r="Q11" s="54"/>
      <c r="R11" s="54"/>
      <c r="S11" s="54"/>
      <c r="T11" s="55"/>
    </row>
    <row r="12" spans="1:20" s="44" customFormat="1" ht="30" customHeight="1">
      <c r="A12"/>
      <c r="B12" s="51" t="s">
        <v>21</v>
      </c>
      <c r="C12" s="162">
        <f>COUNTIF(Table1[Project Name],Table2[[#This Row],[Project Name]])</f>
        <v>100</v>
      </c>
      <c r="D12" s="163">
        <f>IF(_xlfn.MINIFS(Table1[Start Date],Table1[Project Name],Table2[[#This Row],[Project Name]])&gt;0,_xlfn.MINIFS(Table1[Start Date],Table1[Project Name],Table2[[#This Row],[Project Name]]),NA())</f>
        <v>46023</v>
      </c>
      <c r="E12" s="163">
        <f>_xlfn.MAXIFS(Table1[Start Date],Table1[Project Name],Table2[[#This Row],[Project Name]])</f>
        <v>46450</v>
      </c>
      <c r="F12" s="162">
        <f>Table2[[#This Row],[End]]-Table2[[#This Row],[Start]]+1</f>
        <v>428</v>
      </c>
      <c r="G12" s="45"/>
      <c r="H12" s="45"/>
      <c r="I12" s="45"/>
      <c r="J12" s="45"/>
      <c r="K12" s="45"/>
      <c r="L12" s="45"/>
      <c r="M12" s="45"/>
      <c r="N12" s="45"/>
      <c r="O12" s="45"/>
      <c r="P12" s="45"/>
      <c r="Q12" s="45"/>
      <c r="R12" s="45"/>
      <c r="S12" s="45"/>
      <c r="T12" s="52"/>
    </row>
    <row r="13" spans="1:20" s="44" customFormat="1" ht="30" customHeight="1">
      <c r="A13"/>
      <c r="B13" s="53" t="s">
        <v>22</v>
      </c>
      <c r="C13" s="160">
        <f>COUNTIF(Table1[Project Name],Table2[[#This Row],[Project Name]])</f>
        <v>100</v>
      </c>
      <c r="D13" s="161">
        <f>IF(_xlfn.MINIFS(Table1[Start Date],Table1[Project Name],Table2[[#This Row],[Project Name]])&gt;0,_xlfn.MINIFS(Table1[Start Date],Table1[Project Name],Table2[[#This Row],[Project Name]]),NA())</f>
        <v>46023</v>
      </c>
      <c r="E13" s="161">
        <f>_xlfn.MAXIFS(Table1[Start Date],Table1[Project Name],Table2[[#This Row],[Project Name]])</f>
        <v>46263</v>
      </c>
      <c r="F13" s="160">
        <f>Table2[[#This Row],[End]]-Table2[[#This Row],[Start]]+1</f>
        <v>241</v>
      </c>
      <c r="G13" s="54"/>
      <c r="H13" s="54"/>
      <c r="I13" s="54"/>
      <c r="J13" s="54"/>
      <c r="K13" s="54"/>
      <c r="L13" s="54"/>
      <c r="M13" s="54"/>
      <c r="N13" s="54"/>
      <c r="O13" s="54"/>
      <c r="P13" s="54"/>
      <c r="Q13" s="54"/>
      <c r="R13" s="54"/>
      <c r="S13" s="54"/>
      <c r="T13" s="55"/>
    </row>
    <row r="14" spans="1:20" s="44" customFormat="1" ht="30" customHeight="1">
      <c r="A14"/>
      <c r="B14" s="51" t="s">
        <v>23</v>
      </c>
      <c r="C14" s="162">
        <f>COUNTIF(Table1[Project Name],Table2[[#This Row],[Project Name]])</f>
        <v>100</v>
      </c>
      <c r="D14" s="163">
        <f>IF(_xlfn.MINIFS(Table1[Start Date],Table1[Project Name],Table2[[#This Row],[Project Name]])&gt;0,_xlfn.MINIFS(Table1[Start Date],Table1[Project Name],Table2[[#This Row],[Project Name]]),NA())</f>
        <v>46023</v>
      </c>
      <c r="E14" s="163">
        <f>_xlfn.MAXIFS(Table1[Start Date],Table1[Project Name],Table2[[#This Row],[Project Name]])</f>
        <v>46332</v>
      </c>
      <c r="F14" s="162">
        <f>Table2[[#This Row],[End]]-Table2[[#This Row],[Start]]+1</f>
        <v>310</v>
      </c>
      <c r="G14" s="45"/>
      <c r="H14" s="45"/>
      <c r="I14" s="45"/>
      <c r="J14" s="45"/>
      <c r="K14" s="45"/>
      <c r="L14" s="45"/>
      <c r="M14" s="45"/>
      <c r="N14" s="45"/>
      <c r="O14" s="45"/>
      <c r="P14" s="45"/>
      <c r="Q14" s="45"/>
      <c r="R14" s="45"/>
      <c r="S14" s="45"/>
      <c r="T14" s="52"/>
    </row>
    <row r="15" spans="1:20" s="44" customFormat="1" ht="30" customHeight="1">
      <c r="A15"/>
      <c r="B15" s="53" t="s">
        <v>24</v>
      </c>
      <c r="C15" s="160">
        <f>COUNTIF(Table1[Project Name],Table2[[#This Row],[Project Name]])</f>
        <v>100</v>
      </c>
      <c r="D15" s="161">
        <f>IF(_xlfn.MINIFS(Table1[Start Date],Table1[Project Name],Table2[[#This Row],[Project Name]])&gt;0,_xlfn.MINIFS(Table1[Start Date],Table1[Project Name],Table2[[#This Row],[Project Name]]),NA())</f>
        <v>46388</v>
      </c>
      <c r="E15" s="161">
        <f>_xlfn.MAXIFS(Table1[Start Date],Table1[Project Name],Table2[[#This Row],[Project Name]])</f>
        <v>46654</v>
      </c>
      <c r="F15" s="160">
        <f>Table2[[#This Row],[End]]-Table2[[#This Row],[Start]]+1</f>
        <v>267</v>
      </c>
      <c r="G15" s="54"/>
      <c r="H15" s="54"/>
      <c r="I15" s="54"/>
      <c r="J15" s="54"/>
      <c r="K15" s="54"/>
      <c r="L15" s="54"/>
      <c r="M15" s="54"/>
      <c r="N15" s="54"/>
      <c r="O15" s="54"/>
      <c r="P15" s="54"/>
      <c r="Q15" s="54"/>
      <c r="R15" s="54"/>
      <c r="S15" s="54"/>
      <c r="T15" s="55"/>
    </row>
    <row r="16" spans="1:20" s="44" customFormat="1" ht="30" customHeight="1">
      <c r="A16"/>
      <c r="B16" s="51" t="s">
        <v>25</v>
      </c>
      <c r="C16" s="162">
        <f>COUNTIF(Table1[Project Name],Table2[[#This Row],[Project Name]])</f>
        <v>100</v>
      </c>
      <c r="D16" s="163">
        <f>IF(_xlfn.MINIFS(Table1[Start Date],Table1[Project Name],Table2[[#This Row],[Project Name]])&gt;0,_xlfn.MINIFS(Table1[Start Date],Table1[Project Name],Table2[[#This Row],[Project Name]]),NA())</f>
        <v>46174</v>
      </c>
      <c r="E16" s="163">
        <f>_xlfn.MAXIFS(Table1[Start Date],Table1[Project Name],Table2[[#This Row],[Project Name]])</f>
        <v>46479</v>
      </c>
      <c r="F16" s="162">
        <f>Table2[[#This Row],[End]]-Table2[[#This Row],[Start]]+1</f>
        <v>306</v>
      </c>
      <c r="G16" s="45"/>
      <c r="H16" s="45"/>
      <c r="I16" s="45"/>
      <c r="J16" s="45"/>
      <c r="K16" s="45"/>
      <c r="L16" s="45"/>
      <c r="M16" s="45"/>
      <c r="N16" s="45"/>
      <c r="O16" s="45"/>
      <c r="P16" s="45"/>
      <c r="Q16" s="45"/>
      <c r="R16" s="45"/>
      <c r="S16" s="45"/>
      <c r="T16" s="52"/>
    </row>
    <row r="17" spans="1:20" s="44" customFormat="1" ht="30" customHeight="1">
      <c r="A17"/>
      <c r="B17" s="56" t="s">
        <v>26</v>
      </c>
      <c r="C17" s="164">
        <f>COUNTIF(Table1[Project Name],Table2[[#This Row],[Project Name]])</f>
        <v>100</v>
      </c>
      <c r="D17" s="165">
        <f>IF(_xlfn.MINIFS(Table1[Start Date],Table1[Project Name],Table2[[#This Row],[Project Name]])&gt;0,_xlfn.MINIFS(Table1[Start Date],Table1[Project Name],Table2[[#This Row],[Project Name]]),NA())</f>
        <v>46174</v>
      </c>
      <c r="E17" s="165">
        <f>_xlfn.MAXIFS(Table1[Start Date],Table1[Project Name],Table2[[#This Row],[Project Name]])</f>
        <v>46713</v>
      </c>
      <c r="F17" s="164">
        <f>Table2[[#This Row],[End]]-Table2[[#This Row],[Start]]+1</f>
        <v>540</v>
      </c>
      <c r="G17" s="57"/>
      <c r="H17" s="57"/>
      <c r="I17" s="57"/>
      <c r="J17" s="57"/>
      <c r="K17" s="57"/>
      <c r="L17" s="57"/>
      <c r="M17" s="57"/>
      <c r="N17" s="57"/>
      <c r="O17" s="57"/>
      <c r="P17" s="57"/>
      <c r="Q17" s="57"/>
      <c r="R17" s="57"/>
      <c r="S17" s="57"/>
      <c r="T17" s="58"/>
    </row>
    <row r="18" spans="1:20" ht="22.5" customHeight="1">
      <c r="A18"/>
      <c r="E18" s="39"/>
    </row>
    <row r="19" spans="1:20" ht="22.5" customHeight="1">
      <c r="A19"/>
    </row>
    <row r="20" spans="1:20" ht="22.5" customHeight="1">
      <c r="A20"/>
      <c r="B20" s="121" t="s">
        <v>67</v>
      </c>
      <c r="C20" s="121"/>
      <c r="D20" s="121"/>
      <c r="E20" s="121"/>
      <c r="F20" s="121"/>
      <c r="G20" s="121"/>
      <c r="H20" s="121"/>
      <c r="I20" s="121"/>
      <c r="J20" s="121"/>
      <c r="K20" s="121"/>
      <c r="L20" s="121"/>
      <c r="M20" s="121"/>
      <c r="N20" s="121"/>
      <c r="O20" s="121"/>
      <c r="P20" s="121"/>
      <c r="Q20" s="121"/>
      <c r="R20" s="121"/>
      <c r="S20" s="121"/>
      <c r="T20" s="121"/>
    </row>
    <row r="21" spans="1:20" ht="22.5" customHeight="1">
      <c r="B21" s="121"/>
      <c r="C21" s="121"/>
      <c r="D21" s="121"/>
      <c r="E21" s="121"/>
      <c r="F21" s="121"/>
      <c r="G21" s="121"/>
      <c r="H21" s="121"/>
      <c r="I21" s="121"/>
      <c r="J21" s="121"/>
      <c r="K21" s="121"/>
      <c r="L21" s="121"/>
      <c r="M21" s="121"/>
      <c r="N21" s="121"/>
      <c r="O21" s="121"/>
      <c r="P21" s="121"/>
      <c r="Q21" s="121"/>
      <c r="R21" s="121"/>
      <c r="S21" s="121"/>
      <c r="T21" s="121"/>
    </row>
  </sheetData>
  <sheetProtection algorithmName="SHA-512" hashValue="rMGx+3W1dIoCZEDYdLV/q1Il385VLDjiF5/Zs2RrdS5JS6XjdYl0TmATJXxgNfvA22/cUzTOWfPlaLCjmxz33w==" saltValue="VySBmEQ8gsi3mqM7/Xtk1g==" spinCount="100000" sheet="1" objects="1" scenarios="1"/>
  <mergeCells count="1">
    <mergeCell ref="B20:T21"/>
  </mergeCells>
  <phoneticPr fontId="7" type="noConversion"/>
  <pageMargins left="0.7" right="0.7" top="0.75" bottom="0.75" header="0.3" footer="0.3"/>
  <pageSetup orientation="portrait" horizontalDpi="200" verticalDpi="2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7"/>
  </sheetPr>
  <dimension ref="A1:Q1005"/>
  <sheetViews>
    <sheetView showGridLines="0" showRowColHeaders="0" zoomScale="85" zoomScaleNormal="85" workbookViewId="0"/>
  </sheetViews>
  <sheetFormatPr defaultColWidth="9.1796875" defaultRowHeight="20" customHeight="1"/>
  <cols>
    <col min="1" max="1" width="4.6328125" style="3" customWidth="1"/>
    <col min="2" max="2" width="9.1796875" style="63"/>
    <col min="3" max="3" width="31.08984375" style="63" customWidth="1"/>
    <col min="4" max="4" width="37.08984375" style="63" customWidth="1"/>
    <col min="5" max="5" width="30.6328125" style="63" customWidth="1"/>
    <col min="6" max="6" width="20.36328125" style="74" customWidth="1"/>
    <col min="7" max="7" width="20.36328125" style="75" customWidth="1"/>
    <col min="8" max="8" width="13" style="65" customWidth="1"/>
    <col min="9" max="9" width="34.08984375" style="63" customWidth="1"/>
    <col min="10" max="16384" width="9.1796875" style="63"/>
  </cols>
  <sheetData>
    <row r="1" spans="1:9" s="1" customFormat="1" ht="50" customHeight="1">
      <c r="A1"/>
      <c r="B1" s="122"/>
      <c r="C1" s="123"/>
      <c r="D1" s="123"/>
      <c r="E1" s="93"/>
      <c r="F1" s="94"/>
      <c r="G1" s="95"/>
      <c r="H1" s="96"/>
      <c r="I1" s="97"/>
    </row>
    <row r="2" spans="1:9" s="1" customFormat="1" ht="14.5">
      <c r="A2"/>
      <c r="F2" s="72"/>
      <c r="G2" s="73"/>
      <c r="H2" s="59"/>
    </row>
    <row r="3" spans="1:9" s="1" customFormat="1" ht="14.5">
      <c r="A3"/>
      <c r="F3" s="72"/>
      <c r="G3" s="73"/>
      <c r="H3" s="59"/>
    </row>
    <row r="4" spans="1:9" s="1" customFormat="1" ht="14.5">
      <c r="A4"/>
      <c r="F4" s="72"/>
      <c r="G4" s="73"/>
      <c r="H4" s="59"/>
    </row>
    <row r="5" spans="1:9" s="1" customFormat="1" ht="24.75" customHeight="1">
      <c r="A5"/>
      <c r="B5" s="98" t="s">
        <v>1</v>
      </c>
      <c r="C5" s="98" t="s">
        <v>2</v>
      </c>
      <c r="D5" s="98" t="s">
        <v>27</v>
      </c>
      <c r="E5" s="98" t="s">
        <v>85</v>
      </c>
      <c r="F5" s="98" t="s">
        <v>3</v>
      </c>
      <c r="G5" s="99" t="s">
        <v>4</v>
      </c>
      <c r="H5" s="100" t="s">
        <v>5</v>
      </c>
      <c r="I5" s="98" t="s">
        <v>86</v>
      </c>
    </row>
    <row r="6" spans="1:9" ht="20" customHeight="1">
      <c r="B6" s="66">
        <v>1</v>
      </c>
      <c r="C6" s="66" t="s">
        <v>17</v>
      </c>
      <c r="D6" s="66" t="s">
        <v>32</v>
      </c>
      <c r="E6" s="66" t="s">
        <v>10</v>
      </c>
      <c r="F6" s="67">
        <v>46023</v>
      </c>
      <c r="G6" s="67">
        <v>46046</v>
      </c>
      <c r="H6" s="62">
        <v>1</v>
      </c>
      <c r="I6" s="66"/>
    </row>
    <row r="7" spans="1:9" ht="20" customHeight="1">
      <c r="B7" s="66">
        <v>2</v>
      </c>
      <c r="C7" s="66" t="s">
        <v>17</v>
      </c>
      <c r="D7" s="66" t="s">
        <v>32</v>
      </c>
      <c r="E7" s="66" t="s">
        <v>8</v>
      </c>
      <c r="F7" s="67">
        <v>46025</v>
      </c>
      <c r="G7" s="67">
        <v>46033</v>
      </c>
      <c r="H7" s="62">
        <v>1.5</v>
      </c>
      <c r="I7" s="66"/>
    </row>
    <row r="8" spans="1:9" ht="20" customHeight="1">
      <c r="B8" s="66">
        <v>3</v>
      </c>
      <c r="C8" s="66" t="s">
        <v>17</v>
      </c>
      <c r="D8" s="66" t="s">
        <v>32</v>
      </c>
      <c r="E8" s="66" t="s">
        <v>11</v>
      </c>
      <c r="F8" s="67">
        <v>46026</v>
      </c>
      <c r="G8" s="67">
        <v>46031</v>
      </c>
      <c r="H8" s="62">
        <v>0.5</v>
      </c>
      <c r="I8" s="66"/>
    </row>
    <row r="9" spans="1:9" ht="20" customHeight="1">
      <c r="B9" s="66">
        <v>4</v>
      </c>
      <c r="C9" s="66" t="s">
        <v>17</v>
      </c>
      <c r="D9" s="66" t="s">
        <v>32</v>
      </c>
      <c r="E9" s="66" t="s">
        <v>10</v>
      </c>
      <c r="F9" s="67">
        <v>46030</v>
      </c>
      <c r="G9" s="67">
        <v>46042</v>
      </c>
      <c r="H9" s="62">
        <v>1.5</v>
      </c>
      <c r="I9" s="66"/>
    </row>
    <row r="10" spans="1:9" ht="20" customHeight="1">
      <c r="B10" s="66">
        <v>5</v>
      </c>
      <c r="C10" s="66" t="s">
        <v>17</v>
      </c>
      <c r="D10" s="66" t="s">
        <v>32</v>
      </c>
      <c r="E10" s="66" t="s">
        <v>13</v>
      </c>
      <c r="F10" s="67">
        <v>46033</v>
      </c>
      <c r="G10" s="67">
        <v>46037</v>
      </c>
      <c r="H10" s="62">
        <v>0.5</v>
      </c>
      <c r="I10" s="66"/>
    </row>
    <row r="11" spans="1:9" ht="20" customHeight="1">
      <c r="B11" s="66">
        <v>6</v>
      </c>
      <c r="C11" s="66" t="s">
        <v>17</v>
      </c>
      <c r="D11" s="66" t="s">
        <v>32</v>
      </c>
      <c r="E11" s="66" t="s">
        <v>10</v>
      </c>
      <c r="F11" s="67">
        <v>46034</v>
      </c>
      <c r="G11" s="67">
        <v>46037</v>
      </c>
      <c r="H11" s="62">
        <v>1</v>
      </c>
      <c r="I11" s="66"/>
    </row>
    <row r="12" spans="1:9" ht="20" customHeight="1">
      <c r="B12" s="66">
        <v>7</v>
      </c>
      <c r="C12" s="66" t="s">
        <v>17</v>
      </c>
      <c r="D12" s="66" t="s">
        <v>32</v>
      </c>
      <c r="E12" s="66" t="s">
        <v>14</v>
      </c>
      <c r="F12" s="67">
        <v>46038</v>
      </c>
      <c r="G12" s="67">
        <v>46057</v>
      </c>
      <c r="H12" s="62">
        <v>1</v>
      </c>
      <c r="I12" s="66"/>
    </row>
    <row r="13" spans="1:9" ht="20" customHeight="1">
      <c r="B13" s="66">
        <v>8</v>
      </c>
      <c r="C13" s="66" t="s">
        <v>17</v>
      </c>
      <c r="D13" s="66" t="s">
        <v>32</v>
      </c>
      <c r="E13" s="66" t="s">
        <v>10</v>
      </c>
      <c r="F13" s="67">
        <v>46040</v>
      </c>
      <c r="G13" s="67">
        <v>46052</v>
      </c>
      <c r="H13" s="62">
        <v>0.5</v>
      </c>
      <c r="I13" s="66"/>
    </row>
    <row r="14" spans="1:9" ht="20" customHeight="1">
      <c r="B14" s="66">
        <v>9</v>
      </c>
      <c r="C14" s="66" t="s">
        <v>17</v>
      </c>
      <c r="D14" s="66" t="s">
        <v>32</v>
      </c>
      <c r="E14" s="66" t="s">
        <v>15</v>
      </c>
      <c r="F14" s="67">
        <v>46045</v>
      </c>
      <c r="G14" s="67">
        <v>46063</v>
      </c>
      <c r="H14" s="62">
        <v>1</v>
      </c>
      <c r="I14" s="66"/>
    </row>
    <row r="15" spans="1:9" ht="20" customHeight="1">
      <c r="B15" s="66">
        <v>10</v>
      </c>
      <c r="C15" s="66" t="s">
        <v>17</v>
      </c>
      <c r="D15" s="66" t="s">
        <v>32</v>
      </c>
      <c r="E15" s="66" t="s">
        <v>12</v>
      </c>
      <c r="F15" s="67">
        <v>46048</v>
      </c>
      <c r="G15" s="67">
        <v>46050</v>
      </c>
      <c r="H15" s="62">
        <v>1</v>
      </c>
      <c r="I15" s="66"/>
    </row>
    <row r="16" spans="1:9" ht="20" customHeight="1">
      <c r="B16" s="66">
        <v>11</v>
      </c>
      <c r="C16" s="66" t="s">
        <v>17</v>
      </c>
      <c r="D16" s="66" t="s">
        <v>32</v>
      </c>
      <c r="E16" s="66" t="s">
        <v>12</v>
      </c>
      <c r="F16" s="67">
        <v>46050</v>
      </c>
      <c r="G16" s="67">
        <v>46059</v>
      </c>
      <c r="H16" s="62">
        <v>1</v>
      </c>
      <c r="I16" s="66"/>
    </row>
    <row r="17" spans="2:9" ht="20" customHeight="1">
      <c r="B17" s="66">
        <v>12</v>
      </c>
      <c r="C17" s="66" t="s">
        <v>17</v>
      </c>
      <c r="D17" s="66" t="s">
        <v>32</v>
      </c>
      <c r="E17" s="66" t="s">
        <v>6</v>
      </c>
      <c r="F17" s="67">
        <v>46055</v>
      </c>
      <c r="G17" s="67">
        <v>46060</v>
      </c>
      <c r="H17" s="62">
        <v>1</v>
      </c>
      <c r="I17" s="66"/>
    </row>
    <row r="18" spans="2:9" ht="20" customHeight="1">
      <c r="B18" s="66">
        <v>13</v>
      </c>
      <c r="C18" s="66" t="s">
        <v>17</v>
      </c>
      <c r="D18" s="66" t="s">
        <v>32</v>
      </c>
      <c r="E18" s="66" t="s">
        <v>12</v>
      </c>
      <c r="F18" s="67">
        <v>46058</v>
      </c>
      <c r="G18" s="67">
        <v>46065</v>
      </c>
      <c r="H18" s="62">
        <v>0.5</v>
      </c>
      <c r="I18" s="66"/>
    </row>
    <row r="19" spans="2:9" ht="20" customHeight="1">
      <c r="B19" s="66">
        <v>14</v>
      </c>
      <c r="C19" s="66" t="s">
        <v>17</v>
      </c>
      <c r="D19" s="66" t="s">
        <v>32</v>
      </c>
      <c r="E19" s="66" t="s">
        <v>14</v>
      </c>
      <c r="F19" s="67">
        <v>46060</v>
      </c>
      <c r="G19" s="67">
        <v>46085</v>
      </c>
      <c r="H19" s="62">
        <v>1.5</v>
      </c>
      <c r="I19" s="66"/>
    </row>
    <row r="20" spans="2:9" ht="20" customHeight="1">
      <c r="B20" s="66">
        <v>15</v>
      </c>
      <c r="C20" s="66" t="s">
        <v>17</v>
      </c>
      <c r="D20" s="66" t="s">
        <v>32</v>
      </c>
      <c r="E20" s="66" t="s">
        <v>6</v>
      </c>
      <c r="F20" s="67">
        <v>46062</v>
      </c>
      <c r="G20" s="67">
        <v>46084</v>
      </c>
      <c r="H20" s="62">
        <v>1</v>
      </c>
      <c r="I20" s="66"/>
    </row>
    <row r="21" spans="2:9" ht="20" customHeight="1">
      <c r="B21" s="66">
        <v>16</v>
      </c>
      <c r="C21" s="66" t="s">
        <v>17</v>
      </c>
      <c r="D21" s="66" t="s">
        <v>32</v>
      </c>
      <c r="E21" s="66" t="s">
        <v>10</v>
      </c>
      <c r="F21" s="67">
        <v>46067</v>
      </c>
      <c r="G21" s="67">
        <v>46068</v>
      </c>
      <c r="H21" s="62">
        <v>0.5</v>
      </c>
      <c r="I21" s="66"/>
    </row>
    <row r="22" spans="2:9" ht="20" customHeight="1">
      <c r="B22" s="66">
        <v>17</v>
      </c>
      <c r="C22" s="66" t="s">
        <v>17</v>
      </c>
      <c r="D22" s="66" t="s">
        <v>32</v>
      </c>
      <c r="E22" s="66" t="s">
        <v>9</v>
      </c>
      <c r="F22" s="67">
        <v>46072</v>
      </c>
      <c r="G22" s="67">
        <v>46077</v>
      </c>
      <c r="H22" s="62">
        <v>0.5</v>
      </c>
      <c r="I22" s="66"/>
    </row>
    <row r="23" spans="2:9" ht="20" customHeight="1">
      <c r="B23" s="66">
        <v>18</v>
      </c>
      <c r="C23" s="66" t="s">
        <v>17</v>
      </c>
      <c r="D23" s="66" t="s">
        <v>32</v>
      </c>
      <c r="E23" s="66" t="s">
        <v>13</v>
      </c>
      <c r="F23" s="67">
        <v>46074</v>
      </c>
      <c r="G23" s="67">
        <v>46082</v>
      </c>
      <c r="H23" s="62">
        <v>1.5</v>
      </c>
      <c r="I23" s="66"/>
    </row>
    <row r="24" spans="2:9" ht="20" customHeight="1">
      <c r="B24" s="66">
        <v>19</v>
      </c>
      <c r="C24" s="66" t="s">
        <v>17</v>
      </c>
      <c r="D24" s="66" t="s">
        <v>32</v>
      </c>
      <c r="E24" s="66" t="s">
        <v>6</v>
      </c>
      <c r="F24" s="67">
        <v>46079</v>
      </c>
      <c r="G24" s="67">
        <v>46096</v>
      </c>
      <c r="H24" s="62">
        <v>0.5</v>
      </c>
      <c r="I24" s="66"/>
    </row>
    <row r="25" spans="2:9" ht="20" customHeight="1">
      <c r="B25" s="66">
        <v>20</v>
      </c>
      <c r="C25" s="66" t="s">
        <v>17</v>
      </c>
      <c r="D25" s="66" t="s">
        <v>32</v>
      </c>
      <c r="E25" s="66" t="s">
        <v>11</v>
      </c>
      <c r="F25" s="67">
        <v>46083</v>
      </c>
      <c r="G25" s="67">
        <v>46085</v>
      </c>
      <c r="H25" s="62">
        <v>0.5</v>
      </c>
      <c r="I25" s="66"/>
    </row>
    <row r="26" spans="2:9" ht="20" customHeight="1">
      <c r="B26" s="66">
        <v>21</v>
      </c>
      <c r="C26" s="66" t="s">
        <v>17</v>
      </c>
      <c r="D26" s="66" t="s">
        <v>32</v>
      </c>
      <c r="E26" s="66" t="s">
        <v>12</v>
      </c>
      <c r="F26" s="67">
        <v>46085</v>
      </c>
      <c r="G26" s="67">
        <v>46101</v>
      </c>
      <c r="H26" s="62">
        <v>1</v>
      </c>
      <c r="I26" s="66"/>
    </row>
    <row r="27" spans="2:9" ht="20" customHeight="1">
      <c r="B27" s="66">
        <v>22</v>
      </c>
      <c r="C27" s="66" t="s">
        <v>17</v>
      </c>
      <c r="D27" s="66" t="s">
        <v>32</v>
      </c>
      <c r="E27" s="66" t="s">
        <v>11</v>
      </c>
      <c r="F27" s="67">
        <v>46088</v>
      </c>
      <c r="G27" s="67">
        <v>46089</v>
      </c>
      <c r="H27" s="62">
        <v>0.5</v>
      </c>
      <c r="I27" s="66"/>
    </row>
    <row r="28" spans="2:9" ht="20" customHeight="1">
      <c r="B28" s="66">
        <v>23</v>
      </c>
      <c r="C28" s="66" t="s">
        <v>17</v>
      </c>
      <c r="D28" s="66" t="s">
        <v>32</v>
      </c>
      <c r="E28" s="66" t="s">
        <v>14</v>
      </c>
      <c r="F28" s="67">
        <v>46091</v>
      </c>
      <c r="G28" s="67">
        <v>46111</v>
      </c>
      <c r="H28" s="62">
        <v>1</v>
      </c>
      <c r="I28" s="66"/>
    </row>
    <row r="29" spans="2:9" ht="20" customHeight="1">
      <c r="B29" s="66">
        <v>24</v>
      </c>
      <c r="C29" s="66" t="s">
        <v>17</v>
      </c>
      <c r="D29" s="66" t="s">
        <v>32</v>
      </c>
      <c r="E29" s="66" t="s">
        <v>11</v>
      </c>
      <c r="F29" s="67">
        <v>46094</v>
      </c>
      <c r="G29" s="67">
        <v>46103</v>
      </c>
      <c r="H29" s="62">
        <v>1.5</v>
      </c>
      <c r="I29" s="66"/>
    </row>
    <row r="30" spans="2:9" ht="20" customHeight="1">
      <c r="B30" s="66">
        <v>25</v>
      </c>
      <c r="C30" s="66" t="s">
        <v>17</v>
      </c>
      <c r="D30" s="66" t="s">
        <v>32</v>
      </c>
      <c r="E30" s="66" t="s">
        <v>14</v>
      </c>
      <c r="F30" s="67">
        <v>46095</v>
      </c>
      <c r="G30" s="67">
        <v>46118</v>
      </c>
      <c r="H30" s="62">
        <v>1</v>
      </c>
      <c r="I30" s="66"/>
    </row>
    <row r="31" spans="2:9" ht="20" customHeight="1">
      <c r="B31" s="66">
        <v>26</v>
      </c>
      <c r="C31" s="66" t="s">
        <v>17</v>
      </c>
      <c r="D31" s="66" t="s">
        <v>32</v>
      </c>
      <c r="E31" s="66" t="s">
        <v>12</v>
      </c>
      <c r="F31" s="67">
        <v>46099</v>
      </c>
      <c r="G31" s="67">
        <v>46124</v>
      </c>
      <c r="H31" s="62">
        <v>0.5</v>
      </c>
      <c r="I31" s="66"/>
    </row>
    <row r="32" spans="2:9" ht="20" customHeight="1">
      <c r="B32" s="66">
        <v>27</v>
      </c>
      <c r="C32" s="66" t="s">
        <v>17</v>
      </c>
      <c r="D32" s="66" t="s">
        <v>32</v>
      </c>
      <c r="E32" s="66" t="s">
        <v>8</v>
      </c>
      <c r="F32" s="67">
        <v>46102</v>
      </c>
      <c r="G32" s="67">
        <v>46115</v>
      </c>
      <c r="H32" s="62">
        <v>1</v>
      </c>
      <c r="I32" s="66"/>
    </row>
    <row r="33" spans="2:9" ht="20" customHeight="1">
      <c r="B33" s="66">
        <v>28</v>
      </c>
      <c r="C33" s="66" t="s">
        <v>17</v>
      </c>
      <c r="D33" s="66" t="s">
        <v>32</v>
      </c>
      <c r="E33" s="66" t="s">
        <v>11</v>
      </c>
      <c r="F33" s="67">
        <v>46106</v>
      </c>
      <c r="G33" s="67">
        <v>46130</v>
      </c>
      <c r="H33" s="62">
        <v>1.5</v>
      </c>
      <c r="I33" s="66"/>
    </row>
    <row r="34" spans="2:9" ht="20" customHeight="1">
      <c r="B34" s="66">
        <v>29</v>
      </c>
      <c r="C34" s="66" t="s">
        <v>17</v>
      </c>
      <c r="D34" s="66" t="s">
        <v>32</v>
      </c>
      <c r="E34" s="66" t="s">
        <v>11</v>
      </c>
      <c r="F34" s="67">
        <v>46110</v>
      </c>
      <c r="G34" s="67">
        <v>46124</v>
      </c>
      <c r="H34" s="62">
        <v>0.5</v>
      </c>
      <c r="I34" s="66"/>
    </row>
    <row r="35" spans="2:9" ht="20" customHeight="1">
      <c r="B35" s="66">
        <v>30</v>
      </c>
      <c r="C35" s="66" t="s">
        <v>17</v>
      </c>
      <c r="D35" s="66" t="s">
        <v>32</v>
      </c>
      <c r="E35" s="66" t="s">
        <v>7</v>
      </c>
      <c r="F35" s="67">
        <v>46113</v>
      </c>
      <c r="G35" s="67">
        <v>46132</v>
      </c>
      <c r="H35" s="62">
        <v>0.5</v>
      </c>
      <c r="I35" s="66"/>
    </row>
    <row r="36" spans="2:9" ht="20" customHeight="1">
      <c r="B36" s="66">
        <v>31</v>
      </c>
      <c r="C36" s="66" t="s">
        <v>17</v>
      </c>
      <c r="D36" s="66" t="s">
        <v>32</v>
      </c>
      <c r="E36" s="66" t="s">
        <v>11</v>
      </c>
      <c r="F36" s="67">
        <v>46115</v>
      </c>
      <c r="G36" s="67">
        <v>46130</v>
      </c>
      <c r="H36" s="62">
        <v>1</v>
      </c>
      <c r="I36" s="66"/>
    </row>
    <row r="37" spans="2:9" ht="20" customHeight="1">
      <c r="B37" s="66">
        <v>32</v>
      </c>
      <c r="C37" s="66" t="s">
        <v>17</v>
      </c>
      <c r="D37" s="66" t="s">
        <v>32</v>
      </c>
      <c r="E37" s="66" t="s">
        <v>8</v>
      </c>
      <c r="F37" s="67">
        <v>46116</v>
      </c>
      <c r="G37" s="67">
        <v>46123</v>
      </c>
      <c r="H37" s="62">
        <v>1</v>
      </c>
      <c r="I37" s="66"/>
    </row>
    <row r="38" spans="2:9" ht="20" customHeight="1">
      <c r="B38" s="66">
        <v>33</v>
      </c>
      <c r="C38" s="66" t="s">
        <v>17</v>
      </c>
      <c r="D38" s="66" t="s">
        <v>32</v>
      </c>
      <c r="E38" s="66" t="s">
        <v>11</v>
      </c>
      <c r="F38" s="67">
        <v>46119</v>
      </c>
      <c r="G38" s="67">
        <v>46128</v>
      </c>
      <c r="H38" s="62">
        <v>1.5</v>
      </c>
      <c r="I38" s="66"/>
    </row>
    <row r="39" spans="2:9" ht="20" customHeight="1">
      <c r="B39" s="66">
        <v>34</v>
      </c>
      <c r="C39" s="66" t="s">
        <v>17</v>
      </c>
      <c r="D39" s="66" t="s">
        <v>32</v>
      </c>
      <c r="E39" s="66" t="s">
        <v>15</v>
      </c>
      <c r="F39" s="67">
        <v>46124</v>
      </c>
      <c r="G39" s="67">
        <v>46140</v>
      </c>
      <c r="H39" s="62">
        <v>0.5</v>
      </c>
      <c r="I39" s="66"/>
    </row>
    <row r="40" spans="2:9" ht="20" customHeight="1">
      <c r="B40" s="66">
        <v>35</v>
      </c>
      <c r="C40" s="66" t="s">
        <v>17</v>
      </c>
      <c r="D40" s="66" t="s">
        <v>32</v>
      </c>
      <c r="E40" s="66" t="s">
        <v>8</v>
      </c>
      <c r="F40" s="67">
        <v>46126</v>
      </c>
      <c r="G40" s="67">
        <v>46137</v>
      </c>
      <c r="H40" s="62">
        <v>1.5</v>
      </c>
      <c r="I40" s="66"/>
    </row>
    <row r="41" spans="2:9" ht="20" customHeight="1">
      <c r="B41" s="66">
        <v>36</v>
      </c>
      <c r="C41" s="66" t="s">
        <v>17</v>
      </c>
      <c r="D41" s="66" t="s">
        <v>32</v>
      </c>
      <c r="E41" s="66" t="s">
        <v>11</v>
      </c>
      <c r="F41" s="67">
        <v>46129</v>
      </c>
      <c r="G41" s="67">
        <v>46154</v>
      </c>
      <c r="H41" s="62">
        <v>1</v>
      </c>
      <c r="I41" s="66"/>
    </row>
    <row r="42" spans="2:9" ht="20" customHeight="1">
      <c r="B42" s="66">
        <v>37</v>
      </c>
      <c r="C42" s="66" t="s">
        <v>17</v>
      </c>
      <c r="D42" s="66" t="s">
        <v>32</v>
      </c>
      <c r="E42" s="66" t="s">
        <v>9</v>
      </c>
      <c r="F42" s="67">
        <v>46133</v>
      </c>
      <c r="G42" s="67">
        <v>46155</v>
      </c>
      <c r="H42" s="62">
        <v>1.5</v>
      </c>
      <c r="I42" s="66"/>
    </row>
    <row r="43" spans="2:9" ht="20" customHeight="1">
      <c r="B43" s="66">
        <v>38</v>
      </c>
      <c r="C43" s="66" t="s">
        <v>17</v>
      </c>
      <c r="D43" s="66" t="s">
        <v>32</v>
      </c>
      <c r="E43" s="66" t="s">
        <v>9</v>
      </c>
      <c r="F43" s="67">
        <v>46135</v>
      </c>
      <c r="G43" s="67">
        <v>46154</v>
      </c>
      <c r="H43" s="62">
        <v>1.5</v>
      </c>
      <c r="I43" s="66"/>
    </row>
    <row r="44" spans="2:9" ht="20" customHeight="1">
      <c r="B44" s="66">
        <v>39</v>
      </c>
      <c r="C44" s="66" t="s">
        <v>17</v>
      </c>
      <c r="D44" s="66" t="s">
        <v>32</v>
      </c>
      <c r="E44" s="66" t="s">
        <v>8</v>
      </c>
      <c r="F44" s="67">
        <v>46137</v>
      </c>
      <c r="G44" s="67">
        <v>46152</v>
      </c>
      <c r="H44" s="62">
        <v>1.5</v>
      </c>
      <c r="I44" s="66"/>
    </row>
    <row r="45" spans="2:9" ht="20" customHeight="1">
      <c r="B45" s="66">
        <v>40</v>
      </c>
      <c r="C45" s="66" t="s">
        <v>17</v>
      </c>
      <c r="D45" s="66" t="s">
        <v>32</v>
      </c>
      <c r="E45" s="66" t="s">
        <v>11</v>
      </c>
      <c r="F45" s="67">
        <v>46140</v>
      </c>
      <c r="G45" s="67">
        <v>46150</v>
      </c>
      <c r="H45" s="62">
        <v>0.5</v>
      </c>
      <c r="I45" s="66"/>
    </row>
    <row r="46" spans="2:9" ht="20" customHeight="1">
      <c r="B46" s="66">
        <v>41</v>
      </c>
      <c r="C46" s="66" t="s">
        <v>17</v>
      </c>
      <c r="D46" s="66" t="s">
        <v>32</v>
      </c>
      <c r="E46" s="66" t="s">
        <v>12</v>
      </c>
      <c r="F46" s="67">
        <v>46141</v>
      </c>
      <c r="G46" s="67">
        <v>46145</v>
      </c>
      <c r="H46" s="62">
        <v>1</v>
      </c>
      <c r="I46" s="66"/>
    </row>
    <row r="47" spans="2:9" ht="20" customHeight="1">
      <c r="B47" s="66">
        <v>42</v>
      </c>
      <c r="C47" s="66" t="s">
        <v>17</v>
      </c>
      <c r="D47" s="66" t="s">
        <v>32</v>
      </c>
      <c r="E47" s="66" t="s">
        <v>15</v>
      </c>
      <c r="F47" s="67">
        <v>46142</v>
      </c>
      <c r="G47" s="67">
        <v>46158</v>
      </c>
      <c r="H47" s="62">
        <v>1.5</v>
      </c>
      <c r="I47" s="66"/>
    </row>
    <row r="48" spans="2:9" ht="20" customHeight="1">
      <c r="B48" s="66">
        <v>43</v>
      </c>
      <c r="C48" s="66" t="s">
        <v>17</v>
      </c>
      <c r="D48" s="66" t="s">
        <v>32</v>
      </c>
      <c r="E48" s="66" t="s">
        <v>7</v>
      </c>
      <c r="F48" s="67">
        <v>46147</v>
      </c>
      <c r="G48" s="67">
        <v>46168</v>
      </c>
      <c r="H48" s="62">
        <v>1</v>
      </c>
      <c r="I48" s="66"/>
    </row>
    <row r="49" spans="2:9" ht="20" customHeight="1">
      <c r="B49" s="66">
        <v>44</v>
      </c>
      <c r="C49" s="66" t="s">
        <v>17</v>
      </c>
      <c r="D49" s="66" t="s">
        <v>32</v>
      </c>
      <c r="E49" s="66" t="s">
        <v>6</v>
      </c>
      <c r="F49" s="67">
        <v>46150</v>
      </c>
      <c r="G49" s="67">
        <v>46169</v>
      </c>
      <c r="H49" s="62">
        <v>0.5</v>
      </c>
      <c r="I49" s="66"/>
    </row>
    <row r="50" spans="2:9" ht="20" customHeight="1">
      <c r="B50" s="66">
        <v>45</v>
      </c>
      <c r="C50" s="66" t="s">
        <v>17</v>
      </c>
      <c r="D50" s="66" t="s">
        <v>32</v>
      </c>
      <c r="E50" s="66" t="s">
        <v>9</v>
      </c>
      <c r="F50" s="67">
        <v>46152</v>
      </c>
      <c r="G50" s="67">
        <v>46176</v>
      </c>
      <c r="H50" s="62">
        <v>1.5</v>
      </c>
      <c r="I50" s="66"/>
    </row>
    <row r="51" spans="2:9" ht="20" customHeight="1">
      <c r="B51" s="66">
        <v>46</v>
      </c>
      <c r="C51" s="66" t="s">
        <v>17</v>
      </c>
      <c r="D51" s="66" t="s">
        <v>32</v>
      </c>
      <c r="E51" s="66" t="s">
        <v>13</v>
      </c>
      <c r="F51" s="67">
        <v>46156</v>
      </c>
      <c r="G51" s="67">
        <v>46180</v>
      </c>
      <c r="H51" s="62">
        <v>1.5</v>
      </c>
      <c r="I51" s="66"/>
    </row>
    <row r="52" spans="2:9" ht="20" customHeight="1">
      <c r="B52" s="66">
        <v>47</v>
      </c>
      <c r="C52" s="66" t="s">
        <v>17</v>
      </c>
      <c r="D52" s="66" t="s">
        <v>32</v>
      </c>
      <c r="E52" s="66" t="s">
        <v>6</v>
      </c>
      <c r="F52" s="67">
        <v>46161</v>
      </c>
      <c r="G52" s="67">
        <v>46167</v>
      </c>
      <c r="H52" s="62">
        <v>0.5</v>
      </c>
      <c r="I52" s="66"/>
    </row>
    <row r="53" spans="2:9" ht="20" customHeight="1">
      <c r="B53" s="66">
        <v>48</v>
      </c>
      <c r="C53" s="66" t="s">
        <v>17</v>
      </c>
      <c r="D53" s="66" t="s">
        <v>32</v>
      </c>
      <c r="E53" s="66" t="s">
        <v>11</v>
      </c>
      <c r="F53" s="67">
        <v>46164</v>
      </c>
      <c r="G53" s="67">
        <v>46172</v>
      </c>
      <c r="H53" s="62">
        <v>0.5</v>
      </c>
      <c r="I53" s="66"/>
    </row>
    <row r="54" spans="2:9" ht="20" customHeight="1">
      <c r="B54" s="66">
        <v>49</v>
      </c>
      <c r="C54" s="66" t="s">
        <v>17</v>
      </c>
      <c r="D54" s="66" t="s">
        <v>32</v>
      </c>
      <c r="E54" s="66" t="s">
        <v>11</v>
      </c>
      <c r="F54" s="67">
        <v>46165</v>
      </c>
      <c r="G54" s="67">
        <v>46174</v>
      </c>
      <c r="H54" s="62">
        <v>1.5</v>
      </c>
      <c r="I54" s="66"/>
    </row>
    <row r="55" spans="2:9" ht="20" customHeight="1">
      <c r="B55" s="66">
        <v>50</v>
      </c>
      <c r="C55" s="66" t="s">
        <v>17</v>
      </c>
      <c r="D55" s="66" t="s">
        <v>32</v>
      </c>
      <c r="E55" s="66" t="s">
        <v>13</v>
      </c>
      <c r="F55" s="67">
        <v>46168</v>
      </c>
      <c r="G55" s="67">
        <v>46187</v>
      </c>
      <c r="H55" s="62">
        <v>1.5</v>
      </c>
      <c r="I55" s="66"/>
    </row>
    <row r="56" spans="2:9" ht="20" customHeight="1">
      <c r="B56" s="66">
        <v>51</v>
      </c>
      <c r="C56" s="66" t="s">
        <v>17</v>
      </c>
      <c r="D56" s="66" t="s">
        <v>32</v>
      </c>
      <c r="E56" s="66" t="s">
        <v>13</v>
      </c>
      <c r="F56" s="67">
        <v>46173</v>
      </c>
      <c r="G56" s="67">
        <v>46195</v>
      </c>
      <c r="H56" s="62">
        <v>1.5</v>
      </c>
      <c r="I56" s="66"/>
    </row>
    <row r="57" spans="2:9" ht="20" customHeight="1">
      <c r="B57" s="66">
        <v>52</v>
      </c>
      <c r="C57" s="66" t="s">
        <v>17</v>
      </c>
      <c r="D57" s="66" t="s">
        <v>32</v>
      </c>
      <c r="E57" s="66" t="s">
        <v>12</v>
      </c>
      <c r="F57" s="67">
        <v>46174</v>
      </c>
      <c r="G57" s="67">
        <v>46190</v>
      </c>
      <c r="H57" s="62">
        <v>0.5</v>
      </c>
      <c r="I57" s="66"/>
    </row>
    <row r="58" spans="2:9" ht="20" customHeight="1">
      <c r="B58" s="66">
        <v>53</v>
      </c>
      <c r="C58" s="66" t="s">
        <v>17</v>
      </c>
      <c r="D58" s="66" t="s">
        <v>32</v>
      </c>
      <c r="E58" s="66" t="s">
        <v>11</v>
      </c>
      <c r="F58" s="67">
        <v>46179</v>
      </c>
      <c r="G58" s="67">
        <v>46183</v>
      </c>
      <c r="H58" s="62">
        <v>0.5</v>
      </c>
      <c r="I58" s="66"/>
    </row>
    <row r="59" spans="2:9" ht="20" customHeight="1">
      <c r="B59" s="66">
        <v>54</v>
      </c>
      <c r="C59" s="66" t="s">
        <v>17</v>
      </c>
      <c r="D59" s="66" t="s">
        <v>32</v>
      </c>
      <c r="E59" s="66" t="s">
        <v>9</v>
      </c>
      <c r="F59" s="67">
        <v>46183</v>
      </c>
      <c r="G59" s="67">
        <v>46192</v>
      </c>
      <c r="H59" s="62">
        <v>1.5</v>
      </c>
      <c r="I59" s="66"/>
    </row>
    <row r="60" spans="2:9" ht="20" customHeight="1">
      <c r="B60" s="66">
        <v>55</v>
      </c>
      <c r="C60" s="66" t="s">
        <v>17</v>
      </c>
      <c r="D60" s="66" t="s">
        <v>32</v>
      </c>
      <c r="E60" s="66" t="s">
        <v>10</v>
      </c>
      <c r="F60" s="67">
        <v>46186</v>
      </c>
      <c r="G60" s="67">
        <v>46194</v>
      </c>
      <c r="H60" s="62">
        <v>0.5</v>
      </c>
      <c r="I60" s="66"/>
    </row>
    <row r="61" spans="2:9" ht="20" customHeight="1">
      <c r="B61" s="66">
        <v>56</v>
      </c>
      <c r="C61" s="66" t="s">
        <v>17</v>
      </c>
      <c r="D61" s="66" t="s">
        <v>32</v>
      </c>
      <c r="E61" s="66" t="s">
        <v>12</v>
      </c>
      <c r="F61" s="67">
        <v>46187</v>
      </c>
      <c r="G61" s="67">
        <v>46192</v>
      </c>
      <c r="H61" s="62">
        <v>1</v>
      </c>
      <c r="I61" s="66"/>
    </row>
    <row r="62" spans="2:9" ht="20" customHeight="1">
      <c r="B62" s="66">
        <v>57</v>
      </c>
      <c r="C62" s="66" t="s">
        <v>17</v>
      </c>
      <c r="D62" s="66" t="s">
        <v>32</v>
      </c>
      <c r="E62" s="66" t="s">
        <v>6</v>
      </c>
      <c r="F62" s="67">
        <v>46189</v>
      </c>
      <c r="G62" s="67">
        <v>46205</v>
      </c>
      <c r="H62" s="62">
        <v>1.5</v>
      </c>
      <c r="I62" s="66"/>
    </row>
    <row r="63" spans="2:9" ht="20" customHeight="1">
      <c r="B63" s="66">
        <v>58</v>
      </c>
      <c r="C63" s="66" t="s">
        <v>17</v>
      </c>
      <c r="D63" s="66" t="s">
        <v>32</v>
      </c>
      <c r="E63" s="66" t="s">
        <v>6</v>
      </c>
      <c r="F63" s="67">
        <v>46193</v>
      </c>
      <c r="G63" s="67">
        <v>46209</v>
      </c>
      <c r="H63" s="62">
        <v>0.5</v>
      </c>
      <c r="I63" s="66"/>
    </row>
    <row r="64" spans="2:9" ht="20" customHeight="1">
      <c r="B64" s="66">
        <v>59</v>
      </c>
      <c r="C64" s="66" t="s">
        <v>17</v>
      </c>
      <c r="D64" s="66" t="s">
        <v>32</v>
      </c>
      <c r="E64" s="66" t="s">
        <v>7</v>
      </c>
      <c r="F64" s="67">
        <v>46198</v>
      </c>
      <c r="G64" s="67">
        <v>46220</v>
      </c>
      <c r="H64" s="62">
        <v>1</v>
      </c>
      <c r="I64" s="66"/>
    </row>
    <row r="65" spans="2:9" ht="20" customHeight="1">
      <c r="B65" s="66">
        <v>60</v>
      </c>
      <c r="C65" s="66" t="s">
        <v>17</v>
      </c>
      <c r="D65" s="66" t="s">
        <v>32</v>
      </c>
      <c r="E65" s="66" t="s">
        <v>6</v>
      </c>
      <c r="F65" s="67">
        <v>46201</v>
      </c>
      <c r="G65" s="67">
        <v>46216</v>
      </c>
      <c r="H65" s="62">
        <v>1.5</v>
      </c>
      <c r="I65" s="66"/>
    </row>
    <row r="66" spans="2:9" ht="20" customHeight="1">
      <c r="B66" s="66">
        <v>61</v>
      </c>
      <c r="C66" s="66" t="s">
        <v>17</v>
      </c>
      <c r="D66" s="66" t="s">
        <v>32</v>
      </c>
      <c r="E66" s="66" t="s">
        <v>8</v>
      </c>
      <c r="F66" s="67">
        <v>46204</v>
      </c>
      <c r="G66" s="67">
        <v>46205</v>
      </c>
      <c r="H66" s="62">
        <v>1</v>
      </c>
      <c r="I66" s="66"/>
    </row>
    <row r="67" spans="2:9" ht="20" customHeight="1">
      <c r="B67" s="66">
        <v>62</v>
      </c>
      <c r="C67" s="66" t="s">
        <v>17</v>
      </c>
      <c r="D67" s="66" t="s">
        <v>32</v>
      </c>
      <c r="E67" s="66" t="s">
        <v>13</v>
      </c>
      <c r="F67" s="67">
        <v>46208</v>
      </c>
      <c r="G67" s="67">
        <v>46231</v>
      </c>
      <c r="H67" s="62">
        <v>0.5</v>
      </c>
      <c r="I67" s="66"/>
    </row>
    <row r="68" spans="2:9" ht="20" customHeight="1">
      <c r="B68" s="66">
        <v>63</v>
      </c>
      <c r="C68" s="66" t="s">
        <v>17</v>
      </c>
      <c r="D68" s="66" t="s">
        <v>32</v>
      </c>
      <c r="E68" s="66" t="s">
        <v>10</v>
      </c>
      <c r="F68" s="67">
        <v>46211</v>
      </c>
      <c r="G68" s="67">
        <v>46218</v>
      </c>
      <c r="H68" s="62">
        <v>0.5</v>
      </c>
      <c r="I68" s="66"/>
    </row>
    <row r="69" spans="2:9" ht="20" customHeight="1">
      <c r="B69" s="66">
        <v>64</v>
      </c>
      <c r="C69" s="66" t="s">
        <v>17</v>
      </c>
      <c r="D69" s="66" t="s">
        <v>32</v>
      </c>
      <c r="E69" s="66" t="s">
        <v>12</v>
      </c>
      <c r="F69" s="67">
        <v>46216</v>
      </c>
      <c r="G69" s="67">
        <v>46219</v>
      </c>
      <c r="H69" s="62">
        <v>0.5</v>
      </c>
      <c r="I69" s="66"/>
    </row>
    <row r="70" spans="2:9" ht="20" customHeight="1">
      <c r="B70" s="66">
        <v>65</v>
      </c>
      <c r="C70" s="66" t="s">
        <v>17</v>
      </c>
      <c r="D70" s="66" t="s">
        <v>32</v>
      </c>
      <c r="E70" s="66" t="s">
        <v>14</v>
      </c>
      <c r="F70" s="67">
        <v>46218</v>
      </c>
      <c r="G70" s="67">
        <v>46239</v>
      </c>
      <c r="H70" s="62">
        <v>0.5</v>
      </c>
      <c r="I70" s="66"/>
    </row>
    <row r="71" spans="2:9" ht="20" customHeight="1">
      <c r="B71" s="66">
        <v>66</v>
      </c>
      <c r="C71" s="66" t="s">
        <v>17</v>
      </c>
      <c r="D71" s="66" t="s">
        <v>32</v>
      </c>
      <c r="E71" s="66" t="s">
        <v>11</v>
      </c>
      <c r="F71" s="67">
        <v>46219</v>
      </c>
      <c r="G71" s="67">
        <v>46242</v>
      </c>
      <c r="H71" s="62">
        <v>1</v>
      </c>
      <c r="I71" s="66"/>
    </row>
    <row r="72" spans="2:9" ht="20" customHeight="1">
      <c r="B72" s="66">
        <v>67</v>
      </c>
      <c r="C72" s="66" t="s">
        <v>17</v>
      </c>
      <c r="D72" s="66" t="s">
        <v>32</v>
      </c>
      <c r="E72" s="66" t="s">
        <v>14</v>
      </c>
      <c r="F72" s="67">
        <v>46223</v>
      </c>
      <c r="G72" s="67">
        <v>46224</v>
      </c>
      <c r="H72" s="62">
        <v>0.5</v>
      </c>
      <c r="I72" s="66"/>
    </row>
    <row r="73" spans="2:9" ht="20" customHeight="1">
      <c r="B73" s="66">
        <v>68</v>
      </c>
      <c r="C73" s="66" t="s">
        <v>17</v>
      </c>
      <c r="D73" s="66" t="s">
        <v>32</v>
      </c>
      <c r="E73" s="66" t="s">
        <v>11</v>
      </c>
      <c r="F73" s="67">
        <v>46226</v>
      </c>
      <c r="G73" s="67">
        <v>46233</v>
      </c>
      <c r="H73" s="62">
        <v>1.5</v>
      </c>
      <c r="I73" s="66"/>
    </row>
    <row r="74" spans="2:9" ht="20" customHeight="1">
      <c r="B74" s="66">
        <v>69</v>
      </c>
      <c r="C74" s="66" t="s">
        <v>17</v>
      </c>
      <c r="D74" s="66" t="s">
        <v>32</v>
      </c>
      <c r="E74" s="66" t="s">
        <v>11</v>
      </c>
      <c r="F74" s="67">
        <v>46231</v>
      </c>
      <c r="G74" s="67">
        <v>46244</v>
      </c>
      <c r="H74" s="62">
        <v>0.5</v>
      </c>
      <c r="I74" s="66"/>
    </row>
    <row r="75" spans="2:9" ht="20" customHeight="1">
      <c r="B75" s="66">
        <v>70</v>
      </c>
      <c r="C75" s="66" t="s">
        <v>17</v>
      </c>
      <c r="D75" s="66" t="s">
        <v>32</v>
      </c>
      <c r="E75" s="66" t="s">
        <v>7</v>
      </c>
      <c r="F75" s="67">
        <v>46232</v>
      </c>
      <c r="G75" s="67">
        <v>46257</v>
      </c>
      <c r="H75" s="62">
        <v>0.5</v>
      </c>
      <c r="I75" s="66"/>
    </row>
    <row r="76" spans="2:9" ht="20" customHeight="1">
      <c r="B76" s="66">
        <v>71</v>
      </c>
      <c r="C76" s="66" t="s">
        <v>17</v>
      </c>
      <c r="D76" s="66" t="s">
        <v>32</v>
      </c>
      <c r="E76" s="66" t="s">
        <v>13</v>
      </c>
      <c r="F76" s="67">
        <v>46233</v>
      </c>
      <c r="G76" s="67">
        <v>46256</v>
      </c>
      <c r="H76" s="62">
        <v>1</v>
      </c>
      <c r="I76" s="66"/>
    </row>
    <row r="77" spans="2:9" ht="20" customHeight="1">
      <c r="B77" s="66">
        <v>72</v>
      </c>
      <c r="C77" s="66" t="s">
        <v>17</v>
      </c>
      <c r="D77" s="66" t="s">
        <v>32</v>
      </c>
      <c r="E77" s="66" t="s">
        <v>11</v>
      </c>
      <c r="F77" s="67">
        <v>46238</v>
      </c>
      <c r="G77" s="67">
        <v>46260</v>
      </c>
      <c r="H77" s="62">
        <v>1</v>
      </c>
      <c r="I77" s="66"/>
    </row>
    <row r="78" spans="2:9" ht="20" customHeight="1">
      <c r="B78" s="66">
        <v>73</v>
      </c>
      <c r="C78" s="66" t="s">
        <v>17</v>
      </c>
      <c r="D78" s="66" t="s">
        <v>32</v>
      </c>
      <c r="E78" s="66" t="s">
        <v>9</v>
      </c>
      <c r="F78" s="67">
        <v>46242</v>
      </c>
      <c r="G78" s="67">
        <v>46266</v>
      </c>
      <c r="H78" s="62">
        <v>0.5</v>
      </c>
      <c r="I78" s="66"/>
    </row>
    <row r="79" spans="2:9" ht="20" customHeight="1">
      <c r="B79" s="66">
        <v>74</v>
      </c>
      <c r="C79" s="66" t="s">
        <v>17</v>
      </c>
      <c r="D79" s="66" t="s">
        <v>32</v>
      </c>
      <c r="E79" s="66" t="s">
        <v>8</v>
      </c>
      <c r="F79" s="67">
        <v>46243</v>
      </c>
      <c r="G79" s="67">
        <v>46266</v>
      </c>
      <c r="H79" s="62">
        <v>1</v>
      </c>
      <c r="I79" s="66"/>
    </row>
    <row r="80" spans="2:9" ht="20" customHeight="1">
      <c r="B80" s="66">
        <v>75</v>
      </c>
      <c r="C80" s="66" t="s">
        <v>17</v>
      </c>
      <c r="D80" s="66" t="s">
        <v>32</v>
      </c>
      <c r="E80" s="66" t="s">
        <v>10</v>
      </c>
      <c r="F80" s="67">
        <v>46246</v>
      </c>
      <c r="G80" s="67">
        <v>46257</v>
      </c>
      <c r="H80" s="62">
        <v>0.5</v>
      </c>
      <c r="I80" s="66"/>
    </row>
    <row r="81" spans="2:9" ht="20" customHeight="1">
      <c r="B81" s="66">
        <v>76</v>
      </c>
      <c r="C81" s="66" t="s">
        <v>17</v>
      </c>
      <c r="D81" s="66" t="s">
        <v>32</v>
      </c>
      <c r="E81" s="66" t="s">
        <v>9</v>
      </c>
      <c r="F81" s="67">
        <v>46250</v>
      </c>
      <c r="G81" s="67">
        <v>46270</v>
      </c>
      <c r="H81" s="62">
        <v>1.5</v>
      </c>
      <c r="I81" s="66"/>
    </row>
    <row r="82" spans="2:9" ht="20" customHeight="1">
      <c r="B82" s="66">
        <v>77</v>
      </c>
      <c r="C82" s="66" t="s">
        <v>17</v>
      </c>
      <c r="D82" s="66" t="s">
        <v>32</v>
      </c>
      <c r="E82" s="66" t="s">
        <v>6</v>
      </c>
      <c r="F82" s="67">
        <v>46253</v>
      </c>
      <c r="G82" s="67">
        <v>46278</v>
      </c>
      <c r="H82" s="62">
        <v>1</v>
      </c>
      <c r="I82" s="66"/>
    </row>
    <row r="83" spans="2:9" ht="20" customHeight="1">
      <c r="B83" s="66">
        <v>78</v>
      </c>
      <c r="C83" s="66" t="s">
        <v>17</v>
      </c>
      <c r="D83" s="66" t="s">
        <v>32</v>
      </c>
      <c r="E83" s="66" t="s">
        <v>14</v>
      </c>
      <c r="F83" s="67">
        <v>46256</v>
      </c>
      <c r="G83" s="67">
        <v>46267</v>
      </c>
      <c r="H83" s="62">
        <v>0.5</v>
      </c>
      <c r="I83" s="66"/>
    </row>
    <row r="84" spans="2:9" ht="20" customHeight="1">
      <c r="B84" s="66">
        <v>79</v>
      </c>
      <c r="C84" s="66" t="s">
        <v>17</v>
      </c>
      <c r="D84" s="66" t="s">
        <v>32</v>
      </c>
      <c r="E84" s="66" t="s">
        <v>8</v>
      </c>
      <c r="F84" s="67">
        <v>46260</v>
      </c>
      <c r="G84" s="67">
        <v>46270</v>
      </c>
      <c r="H84" s="62">
        <v>1</v>
      </c>
      <c r="I84" s="66"/>
    </row>
    <row r="85" spans="2:9" ht="20" customHeight="1">
      <c r="B85" s="66">
        <v>80</v>
      </c>
      <c r="C85" s="66" t="s">
        <v>17</v>
      </c>
      <c r="D85" s="66" t="s">
        <v>32</v>
      </c>
      <c r="E85" s="66" t="s">
        <v>12</v>
      </c>
      <c r="F85" s="67">
        <v>46262</v>
      </c>
      <c r="G85" s="67">
        <v>46263</v>
      </c>
      <c r="H85" s="62">
        <v>1</v>
      </c>
      <c r="I85" s="66"/>
    </row>
    <row r="86" spans="2:9" ht="20" customHeight="1">
      <c r="B86" s="66">
        <v>81</v>
      </c>
      <c r="C86" s="66" t="s">
        <v>17</v>
      </c>
      <c r="D86" s="66" t="s">
        <v>32</v>
      </c>
      <c r="E86" s="66" t="s">
        <v>14</v>
      </c>
      <c r="F86" s="67">
        <v>46264</v>
      </c>
      <c r="G86" s="67">
        <v>46284</v>
      </c>
      <c r="H86" s="62">
        <v>0.5</v>
      </c>
      <c r="I86" s="66"/>
    </row>
    <row r="87" spans="2:9" ht="20" customHeight="1">
      <c r="B87" s="66">
        <v>82</v>
      </c>
      <c r="C87" s="66" t="s">
        <v>17</v>
      </c>
      <c r="D87" s="66" t="s">
        <v>32</v>
      </c>
      <c r="E87" s="66" t="s">
        <v>12</v>
      </c>
      <c r="F87" s="67">
        <v>46267</v>
      </c>
      <c r="G87" s="67">
        <v>46284</v>
      </c>
      <c r="H87" s="62">
        <v>1</v>
      </c>
      <c r="I87" s="66"/>
    </row>
    <row r="88" spans="2:9" ht="20" customHeight="1">
      <c r="B88" s="66">
        <v>83</v>
      </c>
      <c r="C88" s="66" t="s">
        <v>17</v>
      </c>
      <c r="D88" s="66" t="s">
        <v>32</v>
      </c>
      <c r="E88" s="66" t="s">
        <v>10</v>
      </c>
      <c r="F88" s="67">
        <v>46271</v>
      </c>
      <c r="G88" s="67">
        <v>46280</v>
      </c>
      <c r="H88" s="62">
        <v>1</v>
      </c>
      <c r="I88" s="66"/>
    </row>
    <row r="89" spans="2:9" ht="20" customHeight="1">
      <c r="B89" s="66">
        <v>84</v>
      </c>
      <c r="C89" s="66" t="s">
        <v>17</v>
      </c>
      <c r="D89" s="66" t="s">
        <v>32</v>
      </c>
      <c r="E89" s="66" t="s">
        <v>15</v>
      </c>
      <c r="F89" s="67">
        <v>46274</v>
      </c>
      <c r="G89" s="67">
        <v>46290</v>
      </c>
      <c r="H89" s="62">
        <v>1</v>
      </c>
      <c r="I89" s="66"/>
    </row>
    <row r="90" spans="2:9" ht="20" customHeight="1">
      <c r="B90" s="66">
        <v>85</v>
      </c>
      <c r="C90" s="66" t="s">
        <v>17</v>
      </c>
      <c r="D90" s="66" t="s">
        <v>32</v>
      </c>
      <c r="E90" s="66" t="s">
        <v>12</v>
      </c>
      <c r="F90" s="67">
        <v>46277</v>
      </c>
      <c r="G90" s="67">
        <v>46278</v>
      </c>
      <c r="H90" s="62">
        <v>1.5</v>
      </c>
      <c r="I90" s="66"/>
    </row>
    <row r="91" spans="2:9" ht="20" customHeight="1">
      <c r="B91" s="66">
        <v>86</v>
      </c>
      <c r="C91" s="66" t="s">
        <v>17</v>
      </c>
      <c r="D91" s="66" t="s">
        <v>32</v>
      </c>
      <c r="E91" s="66" t="s">
        <v>13</v>
      </c>
      <c r="F91" s="67">
        <v>46280</v>
      </c>
      <c r="G91" s="67">
        <v>46283</v>
      </c>
      <c r="H91" s="62">
        <v>1</v>
      </c>
      <c r="I91" s="66"/>
    </row>
    <row r="92" spans="2:9" ht="20" customHeight="1">
      <c r="B92" s="66">
        <v>87</v>
      </c>
      <c r="C92" s="66" t="s">
        <v>17</v>
      </c>
      <c r="D92" s="66" t="s">
        <v>32</v>
      </c>
      <c r="E92" s="66" t="s">
        <v>12</v>
      </c>
      <c r="F92" s="67">
        <v>46285</v>
      </c>
      <c r="G92" s="67">
        <v>46308</v>
      </c>
      <c r="H92" s="62">
        <v>1.5</v>
      </c>
      <c r="I92" s="66"/>
    </row>
    <row r="93" spans="2:9" ht="20" customHeight="1">
      <c r="B93" s="66">
        <v>88</v>
      </c>
      <c r="C93" s="66" t="s">
        <v>17</v>
      </c>
      <c r="D93" s="66" t="s">
        <v>32</v>
      </c>
      <c r="E93" s="66" t="s">
        <v>6</v>
      </c>
      <c r="F93" s="67">
        <v>46290</v>
      </c>
      <c r="G93" s="67">
        <v>46295</v>
      </c>
      <c r="H93" s="62">
        <v>0.5</v>
      </c>
      <c r="I93" s="66"/>
    </row>
    <row r="94" spans="2:9" ht="20" customHeight="1">
      <c r="B94" s="66">
        <v>89</v>
      </c>
      <c r="C94" s="66" t="s">
        <v>17</v>
      </c>
      <c r="D94" s="66" t="s">
        <v>32</v>
      </c>
      <c r="E94" s="66" t="s">
        <v>14</v>
      </c>
      <c r="F94" s="67">
        <v>46293</v>
      </c>
      <c r="G94" s="67">
        <v>46296</v>
      </c>
      <c r="H94" s="62">
        <v>1</v>
      </c>
      <c r="I94" s="66"/>
    </row>
    <row r="95" spans="2:9" ht="20" customHeight="1">
      <c r="B95" s="66">
        <v>90</v>
      </c>
      <c r="C95" s="66" t="s">
        <v>17</v>
      </c>
      <c r="D95" s="66" t="s">
        <v>32</v>
      </c>
      <c r="E95" s="66" t="s">
        <v>13</v>
      </c>
      <c r="F95" s="67">
        <v>46294</v>
      </c>
      <c r="G95" s="67">
        <v>46307</v>
      </c>
      <c r="H95" s="62">
        <v>1.5</v>
      </c>
      <c r="I95" s="66"/>
    </row>
    <row r="96" spans="2:9" ht="20" customHeight="1">
      <c r="B96" s="66">
        <v>91</v>
      </c>
      <c r="C96" s="66" t="s">
        <v>17</v>
      </c>
      <c r="D96" s="66" t="s">
        <v>32</v>
      </c>
      <c r="E96" s="66" t="s">
        <v>12</v>
      </c>
      <c r="F96" s="67">
        <v>46299</v>
      </c>
      <c r="G96" s="67">
        <v>46313</v>
      </c>
      <c r="H96" s="62">
        <v>1</v>
      </c>
      <c r="I96" s="66"/>
    </row>
    <row r="97" spans="2:9" ht="20" customHeight="1">
      <c r="B97" s="66">
        <v>92</v>
      </c>
      <c r="C97" s="66" t="s">
        <v>17</v>
      </c>
      <c r="D97" s="66" t="s">
        <v>32</v>
      </c>
      <c r="E97" s="66" t="s">
        <v>7</v>
      </c>
      <c r="F97" s="67">
        <v>46304</v>
      </c>
      <c r="G97" s="67">
        <v>46315</v>
      </c>
      <c r="H97" s="62">
        <v>1.5</v>
      </c>
      <c r="I97" s="66"/>
    </row>
    <row r="98" spans="2:9" ht="20" customHeight="1">
      <c r="B98" s="66">
        <v>93</v>
      </c>
      <c r="C98" s="66" t="s">
        <v>17</v>
      </c>
      <c r="D98" s="66" t="s">
        <v>32</v>
      </c>
      <c r="E98" s="66" t="s">
        <v>9</v>
      </c>
      <c r="F98" s="67">
        <v>46307</v>
      </c>
      <c r="G98" s="67">
        <v>46330</v>
      </c>
      <c r="H98" s="62">
        <v>0.5</v>
      </c>
      <c r="I98" s="66"/>
    </row>
    <row r="99" spans="2:9" ht="20" customHeight="1">
      <c r="B99" s="66">
        <v>94</v>
      </c>
      <c r="C99" s="66" t="s">
        <v>17</v>
      </c>
      <c r="D99" s="66" t="s">
        <v>32</v>
      </c>
      <c r="E99" s="66" t="s">
        <v>6</v>
      </c>
      <c r="F99" s="67">
        <v>46310</v>
      </c>
      <c r="G99" s="67">
        <v>46321</v>
      </c>
      <c r="H99" s="62">
        <v>1</v>
      </c>
      <c r="I99" s="66"/>
    </row>
    <row r="100" spans="2:9" ht="20" customHeight="1">
      <c r="B100" s="66">
        <v>95</v>
      </c>
      <c r="C100" s="66" t="s">
        <v>17</v>
      </c>
      <c r="D100" s="66" t="s">
        <v>32</v>
      </c>
      <c r="E100" s="66" t="s">
        <v>8</v>
      </c>
      <c r="F100" s="67">
        <v>46314</v>
      </c>
      <c r="G100" s="67">
        <v>46318</v>
      </c>
      <c r="H100" s="62">
        <v>1.5</v>
      </c>
      <c r="I100" s="66"/>
    </row>
    <row r="101" spans="2:9" ht="20" customHeight="1">
      <c r="B101" s="66">
        <v>96</v>
      </c>
      <c r="C101" s="66" t="s">
        <v>17</v>
      </c>
      <c r="D101" s="66" t="s">
        <v>32</v>
      </c>
      <c r="E101" s="66" t="s">
        <v>14</v>
      </c>
      <c r="F101" s="67">
        <v>46318</v>
      </c>
      <c r="G101" s="67">
        <v>46324</v>
      </c>
      <c r="H101" s="62">
        <v>0.5</v>
      </c>
      <c r="I101" s="66"/>
    </row>
    <row r="102" spans="2:9" ht="20" customHeight="1">
      <c r="B102" s="66">
        <v>97</v>
      </c>
      <c r="C102" s="66" t="s">
        <v>17</v>
      </c>
      <c r="D102" s="66" t="s">
        <v>32</v>
      </c>
      <c r="E102" s="66" t="s">
        <v>12</v>
      </c>
      <c r="F102" s="67">
        <v>46321</v>
      </c>
      <c r="G102" s="67">
        <v>46345</v>
      </c>
      <c r="H102" s="62">
        <v>0.5</v>
      </c>
      <c r="I102" s="66"/>
    </row>
    <row r="103" spans="2:9" ht="20" customHeight="1">
      <c r="B103" s="66">
        <v>98</v>
      </c>
      <c r="C103" s="66" t="s">
        <v>17</v>
      </c>
      <c r="D103" s="66" t="s">
        <v>32</v>
      </c>
      <c r="E103" s="66" t="s">
        <v>7</v>
      </c>
      <c r="F103" s="67">
        <v>46324</v>
      </c>
      <c r="G103" s="67">
        <v>46327</v>
      </c>
      <c r="H103" s="62">
        <v>1</v>
      </c>
      <c r="I103" s="66"/>
    </row>
    <row r="104" spans="2:9" ht="20" customHeight="1">
      <c r="B104" s="66">
        <v>99</v>
      </c>
      <c r="C104" s="66" t="s">
        <v>17</v>
      </c>
      <c r="D104" s="66" t="s">
        <v>32</v>
      </c>
      <c r="E104" s="66" t="s">
        <v>12</v>
      </c>
      <c r="F104" s="67">
        <v>46328</v>
      </c>
      <c r="G104" s="67">
        <v>46345</v>
      </c>
      <c r="H104" s="62">
        <v>1</v>
      </c>
      <c r="I104" s="66"/>
    </row>
    <row r="105" spans="2:9" ht="20" customHeight="1">
      <c r="B105" s="66">
        <v>100</v>
      </c>
      <c r="C105" s="66" t="s">
        <v>17</v>
      </c>
      <c r="D105" s="66" t="s">
        <v>32</v>
      </c>
      <c r="E105" s="66" t="s">
        <v>6</v>
      </c>
      <c r="F105" s="67">
        <v>46332</v>
      </c>
      <c r="G105" s="67">
        <v>46352</v>
      </c>
      <c r="H105" s="62">
        <v>0.5</v>
      </c>
      <c r="I105" s="66"/>
    </row>
    <row r="106" spans="2:9" ht="20" customHeight="1">
      <c r="B106" s="66">
        <v>101</v>
      </c>
      <c r="C106" s="66" t="s">
        <v>18</v>
      </c>
      <c r="D106" s="66" t="s">
        <v>32</v>
      </c>
      <c r="E106" s="66" t="s">
        <v>6</v>
      </c>
      <c r="F106" s="67">
        <v>46174</v>
      </c>
      <c r="G106" s="67">
        <v>46177</v>
      </c>
      <c r="H106" s="62">
        <v>1</v>
      </c>
      <c r="I106" s="66"/>
    </row>
    <row r="107" spans="2:9" ht="20" customHeight="1">
      <c r="B107" s="66">
        <v>102</v>
      </c>
      <c r="C107" s="66" t="s">
        <v>18</v>
      </c>
      <c r="D107" s="66" t="s">
        <v>32</v>
      </c>
      <c r="E107" s="66" t="s">
        <v>9</v>
      </c>
      <c r="F107" s="67">
        <v>46178</v>
      </c>
      <c r="G107" s="67">
        <v>46184</v>
      </c>
      <c r="H107" s="62">
        <v>0.5</v>
      </c>
      <c r="I107" s="66"/>
    </row>
    <row r="108" spans="2:9" ht="20" customHeight="1">
      <c r="B108" s="66">
        <v>103</v>
      </c>
      <c r="C108" s="66" t="s">
        <v>18</v>
      </c>
      <c r="D108" s="66" t="s">
        <v>32</v>
      </c>
      <c r="E108" s="66" t="s">
        <v>7</v>
      </c>
      <c r="F108" s="67">
        <v>46179</v>
      </c>
      <c r="G108" s="67">
        <v>46194</v>
      </c>
      <c r="H108" s="62">
        <v>0.5</v>
      </c>
      <c r="I108" s="66"/>
    </row>
    <row r="109" spans="2:9" ht="20" customHeight="1">
      <c r="B109" s="66">
        <v>104</v>
      </c>
      <c r="C109" s="66" t="s">
        <v>18</v>
      </c>
      <c r="D109" s="66" t="s">
        <v>32</v>
      </c>
      <c r="E109" s="66" t="s">
        <v>6</v>
      </c>
      <c r="F109" s="67">
        <v>46184</v>
      </c>
      <c r="G109" s="67">
        <v>46194</v>
      </c>
      <c r="H109" s="62">
        <v>1.5</v>
      </c>
      <c r="I109" s="66"/>
    </row>
    <row r="110" spans="2:9" ht="20" customHeight="1">
      <c r="B110" s="66">
        <v>105</v>
      </c>
      <c r="C110" s="66" t="s">
        <v>18</v>
      </c>
      <c r="D110" s="66" t="s">
        <v>32</v>
      </c>
      <c r="E110" s="66" t="s">
        <v>9</v>
      </c>
      <c r="F110" s="67">
        <v>46186</v>
      </c>
      <c r="G110" s="67">
        <v>46201</v>
      </c>
      <c r="H110" s="62">
        <v>0.5</v>
      </c>
      <c r="I110" s="66"/>
    </row>
    <row r="111" spans="2:9" ht="20" customHeight="1">
      <c r="B111" s="66">
        <v>106</v>
      </c>
      <c r="C111" s="66" t="s">
        <v>18</v>
      </c>
      <c r="D111" s="66" t="s">
        <v>32</v>
      </c>
      <c r="E111" s="66" t="s">
        <v>8</v>
      </c>
      <c r="F111" s="67">
        <v>46187</v>
      </c>
      <c r="G111" s="67">
        <v>46204</v>
      </c>
      <c r="H111" s="62">
        <v>0.5</v>
      </c>
      <c r="I111" s="66"/>
    </row>
    <row r="112" spans="2:9" ht="20" customHeight="1">
      <c r="B112" s="66">
        <v>107</v>
      </c>
      <c r="C112" s="66" t="s">
        <v>18</v>
      </c>
      <c r="D112" s="66" t="s">
        <v>32</v>
      </c>
      <c r="E112" s="66" t="s">
        <v>9</v>
      </c>
      <c r="F112" s="67">
        <v>46188</v>
      </c>
      <c r="G112" s="67">
        <v>46211</v>
      </c>
      <c r="H112" s="62">
        <v>0.5</v>
      </c>
      <c r="I112" s="66"/>
    </row>
    <row r="113" spans="2:9" ht="20" customHeight="1">
      <c r="B113" s="66">
        <v>108</v>
      </c>
      <c r="C113" s="66" t="s">
        <v>18</v>
      </c>
      <c r="D113" s="66" t="s">
        <v>32</v>
      </c>
      <c r="E113" s="66" t="s">
        <v>6</v>
      </c>
      <c r="F113" s="67">
        <v>46191</v>
      </c>
      <c r="G113" s="67">
        <v>46216</v>
      </c>
      <c r="H113" s="62">
        <v>1.5</v>
      </c>
      <c r="I113" s="66"/>
    </row>
    <row r="114" spans="2:9" ht="20" customHeight="1">
      <c r="B114" s="66">
        <v>109</v>
      </c>
      <c r="C114" s="66" t="s">
        <v>18</v>
      </c>
      <c r="D114" s="66" t="s">
        <v>32</v>
      </c>
      <c r="E114" s="66" t="s">
        <v>10</v>
      </c>
      <c r="F114" s="67">
        <v>46196</v>
      </c>
      <c r="G114" s="67">
        <v>46199</v>
      </c>
      <c r="H114" s="62">
        <v>1</v>
      </c>
      <c r="I114" s="66"/>
    </row>
    <row r="115" spans="2:9" ht="20" customHeight="1">
      <c r="B115" s="66">
        <v>110</v>
      </c>
      <c r="C115" s="66" t="s">
        <v>18</v>
      </c>
      <c r="D115" s="66" t="s">
        <v>32</v>
      </c>
      <c r="E115" s="66" t="s">
        <v>7</v>
      </c>
      <c r="F115" s="67">
        <v>46201</v>
      </c>
      <c r="G115" s="67">
        <v>46224</v>
      </c>
      <c r="H115" s="62">
        <v>0.5</v>
      </c>
      <c r="I115" s="66"/>
    </row>
    <row r="116" spans="2:9" ht="20" customHeight="1">
      <c r="B116" s="66">
        <v>111</v>
      </c>
      <c r="C116" s="66" t="s">
        <v>18</v>
      </c>
      <c r="D116" s="66" t="s">
        <v>32</v>
      </c>
      <c r="E116" s="66" t="s">
        <v>7</v>
      </c>
      <c r="F116" s="67">
        <v>46202</v>
      </c>
      <c r="G116" s="67">
        <v>46212</v>
      </c>
      <c r="H116" s="62">
        <v>1.5</v>
      </c>
      <c r="I116" s="66"/>
    </row>
    <row r="117" spans="2:9" ht="20" customHeight="1">
      <c r="B117" s="66">
        <v>112</v>
      </c>
      <c r="C117" s="66" t="s">
        <v>18</v>
      </c>
      <c r="D117" s="66" t="s">
        <v>32</v>
      </c>
      <c r="E117" s="66" t="s">
        <v>7</v>
      </c>
      <c r="F117" s="67">
        <v>46203</v>
      </c>
      <c r="G117" s="67">
        <v>46209</v>
      </c>
      <c r="H117" s="62">
        <v>1</v>
      </c>
      <c r="I117" s="66"/>
    </row>
    <row r="118" spans="2:9" ht="20" customHeight="1">
      <c r="B118" s="66">
        <v>113</v>
      </c>
      <c r="C118" s="66" t="s">
        <v>18</v>
      </c>
      <c r="D118" s="66" t="s">
        <v>32</v>
      </c>
      <c r="E118" s="66" t="s">
        <v>9</v>
      </c>
      <c r="F118" s="67">
        <v>46205</v>
      </c>
      <c r="G118" s="67">
        <v>46225</v>
      </c>
      <c r="H118" s="62">
        <v>1.5</v>
      </c>
      <c r="I118" s="66"/>
    </row>
    <row r="119" spans="2:9" ht="20" customHeight="1">
      <c r="B119" s="66">
        <v>114</v>
      </c>
      <c r="C119" s="66" t="s">
        <v>18</v>
      </c>
      <c r="D119" s="66" t="s">
        <v>32</v>
      </c>
      <c r="E119" s="66" t="s">
        <v>7</v>
      </c>
      <c r="F119" s="67">
        <v>46207</v>
      </c>
      <c r="G119" s="67">
        <v>46231</v>
      </c>
      <c r="H119" s="62">
        <v>1.5</v>
      </c>
      <c r="I119" s="66"/>
    </row>
    <row r="120" spans="2:9" ht="20" customHeight="1">
      <c r="B120" s="66">
        <v>115</v>
      </c>
      <c r="C120" s="66" t="s">
        <v>18</v>
      </c>
      <c r="D120" s="66" t="s">
        <v>32</v>
      </c>
      <c r="E120" s="66" t="s">
        <v>9</v>
      </c>
      <c r="F120" s="67">
        <v>46212</v>
      </c>
      <c r="G120" s="67">
        <v>46233</v>
      </c>
      <c r="H120" s="62">
        <v>0.5</v>
      </c>
      <c r="I120" s="66"/>
    </row>
    <row r="121" spans="2:9" ht="20" customHeight="1">
      <c r="B121" s="66">
        <v>116</v>
      </c>
      <c r="C121" s="66" t="s">
        <v>18</v>
      </c>
      <c r="D121" s="66" t="s">
        <v>32</v>
      </c>
      <c r="E121" s="66" t="s">
        <v>10</v>
      </c>
      <c r="F121" s="67">
        <v>46217</v>
      </c>
      <c r="G121" s="67">
        <v>46233</v>
      </c>
      <c r="H121" s="62">
        <v>1</v>
      </c>
      <c r="I121" s="66"/>
    </row>
    <row r="122" spans="2:9" ht="20" customHeight="1">
      <c r="B122" s="66">
        <v>117</v>
      </c>
      <c r="C122" s="66" t="s">
        <v>18</v>
      </c>
      <c r="D122" s="66" t="s">
        <v>32</v>
      </c>
      <c r="E122" s="66" t="s">
        <v>8</v>
      </c>
      <c r="F122" s="67">
        <v>46219</v>
      </c>
      <c r="G122" s="67">
        <v>46238</v>
      </c>
      <c r="H122" s="62">
        <v>0.5</v>
      </c>
      <c r="I122" s="66"/>
    </row>
    <row r="123" spans="2:9" ht="20" customHeight="1">
      <c r="B123" s="66">
        <v>118</v>
      </c>
      <c r="C123" s="66" t="s">
        <v>18</v>
      </c>
      <c r="D123" s="66" t="s">
        <v>32</v>
      </c>
      <c r="E123" s="66" t="s">
        <v>6</v>
      </c>
      <c r="F123" s="67">
        <v>46222</v>
      </c>
      <c r="G123" s="67">
        <v>46236</v>
      </c>
      <c r="H123" s="62">
        <v>0.5</v>
      </c>
      <c r="I123" s="66"/>
    </row>
    <row r="124" spans="2:9" ht="20" customHeight="1">
      <c r="B124" s="66">
        <v>119</v>
      </c>
      <c r="C124" s="66" t="s">
        <v>18</v>
      </c>
      <c r="D124" s="66" t="s">
        <v>32</v>
      </c>
      <c r="E124" s="66" t="s">
        <v>10</v>
      </c>
      <c r="F124" s="67">
        <v>46225</v>
      </c>
      <c r="G124" s="67">
        <v>46228</v>
      </c>
      <c r="H124" s="62">
        <v>1</v>
      </c>
      <c r="I124" s="66"/>
    </row>
    <row r="125" spans="2:9" ht="20" customHeight="1">
      <c r="B125" s="66">
        <v>120</v>
      </c>
      <c r="C125" s="66" t="s">
        <v>18</v>
      </c>
      <c r="D125" s="66" t="s">
        <v>32</v>
      </c>
      <c r="E125" s="66" t="s">
        <v>10</v>
      </c>
      <c r="F125" s="67">
        <v>46229</v>
      </c>
      <c r="G125" s="67">
        <v>46244</v>
      </c>
      <c r="H125" s="62">
        <v>1.5</v>
      </c>
      <c r="I125" s="66"/>
    </row>
    <row r="126" spans="2:9" ht="20" customHeight="1">
      <c r="B126" s="66">
        <v>121</v>
      </c>
      <c r="C126" s="66" t="s">
        <v>18</v>
      </c>
      <c r="D126" s="66" t="s">
        <v>32</v>
      </c>
      <c r="E126" s="66" t="s">
        <v>10</v>
      </c>
      <c r="F126" s="67">
        <v>46231</v>
      </c>
      <c r="G126" s="67">
        <v>46250</v>
      </c>
      <c r="H126" s="62">
        <v>0.5</v>
      </c>
      <c r="I126" s="66"/>
    </row>
    <row r="127" spans="2:9" ht="20" customHeight="1">
      <c r="B127" s="66">
        <v>122</v>
      </c>
      <c r="C127" s="66" t="s">
        <v>18</v>
      </c>
      <c r="D127" s="66" t="s">
        <v>32</v>
      </c>
      <c r="E127" s="66" t="s">
        <v>10</v>
      </c>
      <c r="F127" s="67">
        <v>46236</v>
      </c>
      <c r="G127" s="67">
        <v>46248</v>
      </c>
      <c r="H127" s="62">
        <v>0.5</v>
      </c>
      <c r="I127" s="66"/>
    </row>
    <row r="128" spans="2:9" ht="20" customHeight="1">
      <c r="B128" s="66">
        <v>123</v>
      </c>
      <c r="C128" s="66" t="s">
        <v>18</v>
      </c>
      <c r="D128" s="66" t="s">
        <v>32</v>
      </c>
      <c r="E128" s="66" t="s">
        <v>8</v>
      </c>
      <c r="F128" s="67">
        <v>46238</v>
      </c>
      <c r="G128" s="67">
        <v>46243</v>
      </c>
      <c r="H128" s="62">
        <v>1.5</v>
      </c>
      <c r="I128" s="66"/>
    </row>
    <row r="129" spans="2:9" ht="20" customHeight="1">
      <c r="B129" s="66">
        <v>124</v>
      </c>
      <c r="C129" s="66" t="s">
        <v>18</v>
      </c>
      <c r="D129" s="66" t="s">
        <v>32</v>
      </c>
      <c r="E129" s="66" t="s">
        <v>10</v>
      </c>
      <c r="F129" s="67">
        <v>46243</v>
      </c>
      <c r="G129" s="67">
        <v>46253</v>
      </c>
      <c r="H129" s="62">
        <v>1.5</v>
      </c>
      <c r="I129" s="66"/>
    </row>
    <row r="130" spans="2:9" ht="20" customHeight="1">
      <c r="B130" s="66">
        <v>125</v>
      </c>
      <c r="C130" s="66" t="s">
        <v>18</v>
      </c>
      <c r="D130" s="66" t="s">
        <v>32</v>
      </c>
      <c r="E130" s="66" t="s">
        <v>9</v>
      </c>
      <c r="F130" s="67">
        <v>46246</v>
      </c>
      <c r="G130" s="67">
        <v>46249</v>
      </c>
      <c r="H130" s="62">
        <v>1.5</v>
      </c>
      <c r="I130" s="66"/>
    </row>
    <row r="131" spans="2:9" ht="20" customHeight="1">
      <c r="B131" s="66">
        <v>126</v>
      </c>
      <c r="C131" s="66" t="s">
        <v>18</v>
      </c>
      <c r="D131" s="66" t="s">
        <v>32</v>
      </c>
      <c r="E131" s="66" t="s">
        <v>10</v>
      </c>
      <c r="F131" s="67">
        <v>46249</v>
      </c>
      <c r="G131" s="67">
        <v>46256</v>
      </c>
      <c r="H131" s="62">
        <v>1.5</v>
      </c>
      <c r="I131" s="66"/>
    </row>
    <row r="132" spans="2:9" ht="20" customHeight="1">
      <c r="B132" s="66">
        <v>127</v>
      </c>
      <c r="C132" s="66" t="s">
        <v>18</v>
      </c>
      <c r="D132" s="66" t="s">
        <v>32</v>
      </c>
      <c r="E132" s="66" t="s">
        <v>6</v>
      </c>
      <c r="F132" s="67">
        <v>46252</v>
      </c>
      <c r="G132" s="67">
        <v>46262</v>
      </c>
      <c r="H132" s="62">
        <v>1</v>
      </c>
      <c r="I132" s="66"/>
    </row>
    <row r="133" spans="2:9" ht="20" customHeight="1">
      <c r="B133" s="66">
        <v>128</v>
      </c>
      <c r="C133" s="66" t="s">
        <v>18</v>
      </c>
      <c r="D133" s="66" t="s">
        <v>32</v>
      </c>
      <c r="E133" s="66" t="s">
        <v>8</v>
      </c>
      <c r="F133" s="67">
        <v>46253</v>
      </c>
      <c r="G133" s="67">
        <v>46256</v>
      </c>
      <c r="H133" s="62">
        <v>1.5</v>
      </c>
      <c r="I133" s="66"/>
    </row>
    <row r="134" spans="2:9" ht="20" customHeight="1">
      <c r="B134" s="66">
        <v>129</v>
      </c>
      <c r="C134" s="66" t="s">
        <v>18</v>
      </c>
      <c r="D134" s="66" t="s">
        <v>32</v>
      </c>
      <c r="E134" s="66" t="s">
        <v>9</v>
      </c>
      <c r="F134" s="67">
        <v>46258</v>
      </c>
      <c r="G134" s="67">
        <v>46264</v>
      </c>
      <c r="H134" s="62">
        <v>0.5</v>
      </c>
      <c r="I134" s="66"/>
    </row>
    <row r="135" spans="2:9" ht="20" customHeight="1">
      <c r="B135" s="66">
        <v>130</v>
      </c>
      <c r="C135" s="66" t="s">
        <v>18</v>
      </c>
      <c r="D135" s="66" t="s">
        <v>32</v>
      </c>
      <c r="E135" s="66" t="s">
        <v>10</v>
      </c>
      <c r="F135" s="67">
        <v>46262</v>
      </c>
      <c r="G135" s="67">
        <v>46269</v>
      </c>
      <c r="H135" s="62">
        <v>0.5</v>
      </c>
      <c r="I135" s="66"/>
    </row>
    <row r="136" spans="2:9" ht="20" customHeight="1">
      <c r="B136" s="66">
        <v>131</v>
      </c>
      <c r="C136" s="66" t="s">
        <v>18</v>
      </c>
      <c r="D136" s="66" t="s">
        <v>32</v>
      </c>
      <c r="E136" s="66" t="s">
        <v>6</v>
      </c>
      <c r="F136" s="67">
        <v>46264</v>
      </c>
      <c r="G136" s="67">
        <v>46270</v>
      </c>
      <c r="H136" s="62">
        <v>1</v>
      </c>
      <c r="I136" s="66"/>
    </row>
    <row r="137" spans="2:9" ht="20" customHeight="1">
      <c r="B137" s="66">
        <v>132</v>
      </c>
      <c r="C137" s="66" t="s">
        <v>18</v>
      </c>
      <c r="D137" s="66" t="s">
        <v>32</v>
      </c>
      <c r="E137" s="66" t="s">
        <v>6</v>
      </c>
      <c r="F137" s="67">
        <v>46268</v>
      </c>
      <c r="G137" s="67">
        <v>46277</v>
      </c>
      <c r="H137" s="62">
        <v>1</v>
      </c>
      <c r="I137" s="66"/>
    </row>
    <row r="138" spans="2:9" ht="20" customHeight="1">
      <c r="B138" s="66">
        <v>133</v>
      </c>
      <c r="C138" s="66" t="s">
        <v>18</v>
      </c>
      <c r="D138" s="66" t="s">
        <v>32</v>
      </c>
      <c r="E138" s="66" t="s">
        <v>6</v>
      </c>
      <c r="F138" s="67">
        <v>46273</v>
      </c>
      <c r="G138" s="67">
        <v>46292</v>
      </c>
      <c r="H138" s="62">
        <v>1.5</v>
      </c>
      <c r="I138" s="66"/>
    </row>
    <row r="139" spans="2:9" ht="20" customHeight="1">
      <c r="B139" s="66">
        <v>134</v>
      </c>
      <c r="C139" s="66" t="s">
        <v>18</v>
      </c>
      <c r="D139" s="66" t="s">
        <v>32</v>
      </c>
      <c r="E139" s="66" t="s">
        <v>6</v>
      </c>
      <c r="F139" s="67">
        <v>46274</v>
      </c>
      <c r="G139" s="67">
        <v>46276</v>
      </c>
      <c r="H139" s="62">
        <v>0.5</v>
      </c>
      <c r="I139" s="66"/>
    </row>
    <row r="140" spans="2:9" ht="20" customHeight="1">
      <c r="B140" s="66">
        <v>135</v>
      </c>
      <c r="C140" s="66" t="s">
        <v>18</v>
      </c>
      <c r="D140" s="66" t="s">
        <v>32</v>
      </c>
      <c r="E140" s="66" t="s">
        <v>8</v>
      </c>
      <c r="F140" s="67">
        <v>46278</v>
      </c>
      <c r="G140" s="67">
        <v>46284</v>
      </c>
      <c r="H140" s="62">
        <v>0.5</v>
      </c>
      <c r="I140" s="66"/>
    </row>
    <row r="141" spans="2:9" ht="20" customHeight="1">
      <c r="B141" s="66">
        <v>136</v>
      </c>
      <c r="C141" s="66" t="s">
        <v>18</v>
      </c>
      <c r="D141" s="66" t="s">
        <v>32</v>
      </c>
      <c r="E141" s="66" t="s">
        <v>7</v>
      </c>
      <c r="F141" s="67">
        <v>46281</v>
      </c>
      <c r="G141" s="67">
        <v>46306</v>
      </c>
      <c r="H141" s="62">
        <v>0.5</v>
      </c>
      <c r="I141" s="66"/>
    </row>
    <row r="142" spans="2:9" ht="20" customHeight="1">
      <c r="B142" s="66">
        <v>137</v>
      </c>
      <c r="C142" s="66" t="s">
        <v>18</v>
      </c>
      <c r="D142" s="66" t="s">
        <v>32</v>
      </c>
      <c r="E142" s="66" t="s">
        <v>6</v>
      </c>
      <c r="F142" s="67">
        <v>46285</v>
      </c>
      <c r="G142" s="67">
        <v>46296</v>
      </c>
      <c r="H142" s="62">
        <v>0.5</v>
      </c>
      <c r="I142" s="66"/>
    </row>
    <row r="143" spans="2:9" ht="20" customHeight="1">
      <c r="B143" s="66">
        <v>138</v>
      </c>
      <c r="C143" s="66" t="s">
        <v>18</v>
      </c>
      <c r="D143" s="66" t="s">
        <v>32</v>
      </c>
      <c r="E143" s="66" t="s">
        <v>9</v>
      </c>
      <c r="F143" s="67">
        <v>46289</v>
      </c>
      <c r="G143" s="67">
        <v>46306</v>
      </c>
      <c r="H143" s="62">
        <v>1.5</v>
      </c>
      <c r="I143" s="66"/>
    </row>
    <row r="144" spans="2:9" ht="20" customHeight="1">
      <c r="B144" s="66">
        <v>139</v>
      </c>
      <c r="C144" s="66" t="s">
        <v>18</v>
      </c>
      <c r="D144" s="66" t="s">
        <v>32</v>
      </c>
      <c r="E144" s="66" t="s">
        <v>10</v>
      </c>
      <c r="F144" s="67">
        <v>46292</v>
      </c>
      <c r="G144" s="67">
        <v>46309</v>
      </c>
      <c r="H144" s="62">
        <v>1.5</v>
      </c>
      <c r="I144" s="66"/>
    </row>
    <row r="145" spans="2:9" ht="20" customHeight="1">
      <c r="B145" s="66">
        <v>140</v>
      </c>
      <c r="C145" s="66" t="s">
        <v>18</v>
      </c>
      <c r="D145" s="66" t="s">
        <v>32</v>
      </c>
      <c r="E145" s="66" t="s">
        <v>8</v>
      </c>
      <c r="F145" s="67">
        <v>46297</v>
      </c>
      <c r="G145" s="67">
        <v>46312</v>
      </c>
      <c r="H145" s="62">
        <v>1.5</v>
      </c>
      <c r="I145" s="66"/>
    </row>
    <row r="146" spans="2:9" ht="20" customHeight="1">
      <c r="B146" s="66">
        <v>141</v>
      </c>
      <c r="C146" s="66" t="s">
        <v>18</v>
      </c>
      <c r="D146" s="66" t="s">
        <v>32</v>
      </c>
      <c r="E146" s="66" t="s">
        <v>7</v>
      </c>
      <c r="F146" s="67">
        <v>46298</v>
      </c>
      <c r="G146" s="67">
        <v>46323</v>
      </c>
      <c r="H146" s="62">
        <v>1.5</v>
      </c>
      <c r="I146" s="66"/>
    </row>
    <row r="147" spans="2:9" ht="20" customHeight="1">
      <c r="B147" s="66">
        <v>142</v>
      </c>
      <c r="C147" s="66" t="s">
        <v>18</v>
      </c>
      <c r="D147" s="66" t="s">
        <v>32</v>
      </c>
      <c r="E147" s="66" t="s">
        <v>9</v>
      </c>
      <c r="F147" s="67">
        <v>46300</v>
      </c>
      <c r="G147" s="67">
        <v>46314</v>
      </c>
      <c r="H147" s="62">
        <v>0.5</v>
      </c>
      <c r="I147" s="66"/>
    </row>
    <row r="148" spans="2:9" ht="20" customHeight="1">
      <c r="B148" s="66">
        <v>143</v>
      </c>
      <c r="C148" s="66" t="s">
        <v>18</v>
      </c>
      <c r="D148" s="66" t="s">
        <v>32</v>
      </c>
      <c r="E148" s="66" t="s">
        <v>8</v>
      </c>
      <c r="F148" s="67">
        <v>46302</v>
      </c>
      <c r="G148" s="67">
        <v>46315</v>
      </c>
      <c r="H148" s="62">
        <v>1.5</v>
      </c>
      <c r="I148" s="66"/>
    </row>
    <row r="149" spans="2:9" ht="20" customHeight="1">
      <c r="B149" s="66">
        <v>144</v>
      </c>
      <c r="C149" s="66" t="s">
        <v>18</v>
      </c>
      <c r="D149" s="66" t="s">
        <v>32</v>
      </c>
      <c r="E149" s="66" t="s">
        <v>9</v>
      </c>
      <c r="F149" s="67">
        <v>46306</v>
      </c>
      <c r="G149" s="67">
        <v>46309</v>
      </c>
      <c r="H149" s="62">
        <v>1</v>
      </c>
      <c r="I149" s="66"/>
    </row>
    <row r="150" spans="2:9" ht="20" customHeight="1">
      <c r="B150" s="66">
        <v>145</v>
      </c>
      <c r="C150" s="66" t="s">
        <v>18</v>
      </c>
      <c r="D150" s="66" t="s">
        <v>32</v>
      </c>
      <c r="E150" s="66" t="s">
        <v>10</v>
      </c>
      <c r="F150" s="67">
        <v>46310</v>
      </c>
      <c r="G150" s="67">
        <v>46318</v>
      </c>
      <c r="H150" s="62">
        <v>1</v>
      </c>
      <c r="I150" s="66"/>
    </row>
    <row r="151" spans="2:9" ht="20" customHeight="1">
      <c r="B151" s="66">
        <v>146</v>
      </c>
      <c r="C151" s="66" t="s">
        <v>18</v>
      </c>
      <c r="D151" s="66" t="s">
        <v>32</v>
      </c>
      <c r="E151" s="66" t="s">
        <v>6</v>
      </c>
      <c r="F151" s="67">
        <v>46312</v>
      </c>
      <c r="G151" s="67">
        <v>46316</v>
      </c>
      <c r="H151" s="62">
        <v>1</v>
      </c>
      <c r="I151" s="66"/>
    </row>
    <row r="152" spans="2:9" ht="20" customHeight="1">
      <c r="B152" s="66">
        <v>147</v>
      </c>
      <c r="C152" s="66" t="s">
        <v>18</v>
      </c>
      <c r="D152" s="66" t="s">
        <v>32</v>
      </c>
      <c r="E152" s="66" t="s">
        <v>6</v>
      </c>
      <c r="F152" s="67">
        <v>46317</v>
      </c>
      <c r="G152" s="67">
        <v>46328</v>
      </c>
      <c r="H152" s="62">
        <v>1</v>
      </c>
      <c r="I152" s="66"/>
    </row>
    <row r="153" spans="2:9" ht="20" customHeight="1">
      <c r="B153" s="66">
        <v>148</v>
      </c>
      <c r="C153" s="66" t="s">
        <v>18</v>
      </c>
      <c r="D153" s="66" t="s">
        <v>32</v>
      </c>
      <c r="E153" s="66" t="s">
        <v>9</v>
      </c>
      <c r="F153" s="67">
        <v>46320</v>
      </c>
      <c r="G153" s="67">
        <v>46340</v>
      </c>
      <c r="H153" s="62">
        <v>1.5</v>
      </c>
      <c r="I153" s="66"/>
    </row>
    <row r="154" spans="2:9" ht="20" customHeight="1">
      <c r="B154" s="66">
        <v>149</v>
      </c>
      <c r="C154" s="66" t="s">
        <v>18</v>
      </c>
      <c r="D154" s="66" t="s">
        <v>32</v>
      </c>
      <c r="E154" s="66" t="s">
        <v>6</v>
      </c>
      <c r="F154" s="67">
        <v>46322</v>
      </c>
      <c r="G154" s="67">
        <v>46324</v>
      </c>
      <c r="H154" s="62">
        <v>1</v>
      </c>
      <c r="I154" s="66"/>
    </row>
    <row r="155" spans="2:9" ht="20" customHeight="1">
      <c r="B155" s="66">
        <v>150</v>
      </c>
      <c r="C155" s="66" t="s">
        <v>18</v>
      </c>
      <c r="D155" s="66" t="s">
        <v>32</v>
      </c>
      <c r="E155" s="66" t="s">
        <v>8</v>
      </c>
      <c r="F155" s="67">
        <v>46326</v>
      </c>
      <c r="G155" s="67">
        <v>46335</v>
      </c>
      <c r="H155" s="62">
        <v>1.5</v>
      </c>
      <c r="I155" s="66"/>
    </row>
    <row r="156" spans="2:9" ht="20" customHeight="1">
      <c r="B156" s="66">
        <v>151</v>
      </c>
      <c r="C156" s="66" t="s">
        <v>18</v>
      </c>
      <c r="D156" s="66" t="s">
        <v>32</v>
      </c>
      <c r="E156" s="66" t="s">
        <v>7</v>
      </c>
      <c r="F156" s="67">
        <v>46330</v>
      </c>
      <c r="G156" s="67">
        <v>46355</v>
      </c>
      <c r="H156" s="62">
        <v>0.5</v>
      </c>
      <c r="I156" s="66"/>
    </row>
    <row r="157" spans="2:9" ht="20" customHeight="1">
      <c r="B157" s="66">
        <v>152</v>
      </c>
      <c r="C157" s="66" t="s">
        <v>18</v>
      </c>
      <c r="D157" s="66" t="s">
        <v>32</v>
      </c>
      <c r="E157" s="66" t="s">
        <v>9</v>
      </c>
      <c r="F157" s="67">
        <v>46335</v>
      </c>
      <c r="G157" s="67">
        <v>46344</v>
      </c>
      <c r="H157" s="62">
        <v>1.5</v>
      </c>
      <c r="I157" s="66"/>
    </row>
    <row r="158" spans="2:9" ht="20" customHeight="1">
      <c r="B158" s="66">
        <v>153</v>
      </c>
      <c r="C158" s="66" t="s">
        <v>18</v>
      </c>
      <c r="D158" s="66" t="s">
        <v>32</v>
      </c>
      <c r="E158" s="66" t="s">
        <v>6</v>
      </c>
      <c r="F158" s="67">
        <v>46336</v>
      </c>
      <c r="G158" s="67">
        <v>46353</v>
      </c>
      <c r="H158" s="62">
        <v>1.5</v>
      </c>
      <c r="I158" s="66"/>
    </row>
    <row r="159" spans="2:9" ht="20" customHeight="1">
      <c r="B159" s="66">
        <v>154</v>
      </c>
      <c r="C159" s="66" t="s">
        <v>18</v>
      </c>
      <c r="D159" s="66" t="s">
        <v>32</v>
      </c>
      <c r="E159" s="66" t="s">
        <v>6</v>
      </c>
      <c r="F159" s="67">
        <v>46340</v>
      </c>
      <c r="G159" s="67">
        <v>46347</v>
      </c>
      <c r="H159" s="62">
        <v>0.5</v>
      </c>
      <c r="I159" s="66"/>
    </row>
    <row r="160" spans="2:9" ht="20" customHeight="1">
      <c r="B160" s="66">
        <v>155</v>
      </c>
      <c r="C160" s="66" t="s">
        <v>18</v>
      </c>
      <c r="D160" s="66" t="s">
        <v>32</v>
      </c>
      <c r="E160" s="66" t="s">
        <v>7</v>
      </c>
      <c r="F160" s="67">
        <v>46344</v>
      </c>
      <c r="G160" s="67">
        <v>46350</v>
      </c>
      <c r="H160" s="62">
        <v>0.5</v>
      </c>
      <c r="I160" s="66"/>
    </row>
    <row r="161" spans="2:9" ht="20" customHeight="1">
      <c r="B161" s="66">
        <v>156</v>
      </c>
      <c r="C161" s="66" t="s">
        <v>18</v>
      </c>
      <c r="D161" s="66" t="s">
        <v>32</v>
      </c>
      <c r="E161" s="66" t="s">
        <v>6</v>
      </c>
      <c r="F161" s="67">
        <v>46349</v>
      </c>
      <c r="G161" s="67">
        <v>46354</v>
      </c>
      <c r="H161" s="62">
        <v>0.5</v>
      </c>
      <c r="I161" s="66"/>
    </row>
    <row r="162" spans="2:9" ht="20" customHeight="1">
      <c r="B162" s="66">
        <v>157</v>
      </c>
      <c r="C162" s="66" t="s">
        <v>18</v>
      </c>
      <c r="D162" s="66" t="s">
        <v>32</v>
      </c>
      <c r="E162" s="66" t="s">
        <v>7</v>
      </c>
      <c r="F162" s="67">
        <v>46350</v>
      </c>
      <c r="G162" s="67">
        <v>46359</v>
      </c>
      <c r="H162" s="62">
        <v>0.5</v>
      </c>
      <c r="I162" s="66"/>
    </row>
    <row r="163" spans="2:9" ht="20" customHeight="1">
      <c r="B163" s="66">
        <v>158</v>
      </c>
      <c r="C163" s="66" t="s">
        <v>18</v>
      </c>
      <c r="D163" s="66" t="s">
        <v>32</v>
      </c>
      <c r="E163" s="66" t="s">
        <v>9</v>
      </c>
      <c r="F163" s="67">
        <v>46351</v>
      </c>
      <c r="G163" s="67">
        <v>46368</v>
      </c>
      <c r="H163" s="62">
        <v>0.5</v>
      </c>
      <c r="I163" s="66"/>
    </row>
    <row r="164" spans="2:9" ht="20" customHeight="1">
      <c r="B164" s="66">
        <v>159</v>
      </c>
      <c r="C164" s="66" t="s">
        <v>18</v>
      </c>
      <c r="D164" s="66" t="s">
        <v>32</v>
      </c>
      <c r="E164" s="66" t="s">
        <v>9</v>
      </c>
      <c r="F164" s="67">
        <v>46353</v>
      </c>
      <c r="G164" s="67">
        <v>46361</v>
      </c>
      <c r="H164" s="62">
        <v>0.5</v>
      </c>
      <c r="I164" s="66"/>
    </row>
    <row r="165" spans="2:9" ht="20" customHeight="1">
      <c r="B165" s="66">
        <v>160</v>
      </c>
      <c r="C165" s="66" t="s">
        <v>18</v>
      </c>
      <c r="D165" s="66" t="s">
        <v>32</v>
      </c>
      <c r="E165" s="66" t="s">
        <v>7</v>
      </c>
      <c r="F165" s="67">
        <v>46356</v>
      </c>
      <c r="G165" s="67">
        <v>46373</v>
      </c>
      <c r="H165" s="62">
        <v>1</v>
      </c>
      <c r="I165" s="66"/>
    </row>
    <row r="166" spans="2:9" ht="20" customHeight="1">
      <c r="B166" s="66">
        <v>161</v>
      </c>
      <c r="C166" s="66" t="s">
        <v>18</v>
      </c>
      <c r="D166" s="66" t="s">
        <v>32</v>
      </c>
      <c r="E166" s="66" t="s">
        <v>9</v>
      </c>
      <c r="F166" s="67">
        <v>46358</v>
      </c>
      <c r="G166" s="67">
        <v>46372</v>
      </c>
      <c r="H166" s="62">
        <v>1.5</v>
      </c>
      <c r="I166" s="66"/>
    </row>
    <row r="167" spans="2:9" ht="20" customHeight="1">
      <c r="B167" s="66">
        <v>162</v>
      </c>
      <c r="C167" s="66" t="s">
        <v>18</v>
      </c>
      <c r="D167" s="66" t="s">
        <v>32</v>
      </c>
      <c r="E167" s="66" t="s">
        <v>8</v>
      </c>
      <c r="F167" s="67">
        <v>46363</v>
      </c>
      <c r="G167" s="67">
        <v>46374</v>
      </c>
      <c r="H167" s="62">
        <v>1</v>
      </c>
      <c r="I167" s="66"/>
    </row>
    <row r="168" spans="2:9" ht="20" customHeight="1">
      <c r="B168" s="66">
        <v>163</v>
      </c>
      <c r="C168" s="66" t="s">
        <v>18</v>
      </c>
      <c r="D168" s="66" t="s">
        <v>32</v>
      </c>
      <c r="E168" s="66" t="s">
        <v>6</v>
      </c>
      <c r="F168" s="67">
        <v>46364</v>
      </c>
      <c r="G168" s="67">
        <v>46384</v>
      </c>
      <c r="H168" s="62">
        <v>1</v>
      </c>
      <c r="I168" s="66"/>
    </row>
    <row r="169" spans="2:9" ht="20" customHeight="1">
      <c r="B169" s="66">
        <v>164</v>
      </c>
      <c r="C169" s="66" t="s">
        <v>18</v>
      </c>
      <c r="D169" s="66" t="s">
        <v>32</v>
      </c>
      <c r="E169" s="66" t="s">
        <v>9</v>
      </c>
      <c r="F169" s="67">
        <v>46366</v>
      </c>
      <c r="G169" s="67">
        <v>46391</v>
      </c>
      <c r="H169" s="62">
        <v>1.5</v>
      </c>
      <c r="I169" s="66"/>
    </row>
    <row r="170" spans="2:9" ht="20" customHeight="1">
      <c r="B170" s="66">
        <v>165</v>
      </c>
      <c r="C170" s="66" t="s">
        <v>18</v>
      </c>
      <c r="D170" s="66" t="s">
        <v>32</v>
      </c>
      <c r="E170" s="66" t="s">
        <v>7</v>
      </c>
      <c r="F170" s="67">
        <v>46370</v>
      </c>
      <c r="G170" s="67">
        <v>46377</v>
      </c>
      <c r="H170" s="62">
        <v>1</v>
      </c>
      <c r="I170" s="66"/>
    </row>
    <row r="171" spans="2:9" ht="20" customHeight="1">
      <c r="B171" s="66">
        <v>166</v>
      </c>
      <c r="C171" s="66" t="s">
        <v>18</v>
      </c>
      <c r="D171" s="66" t="s">
        <v>32</v>
      </c>
      <c r="E171" s="66" t="s">
        <v>9</v>
      </c>
      <c r="F171" s="67">
        <v>46374</v>
      </c>
      <c r="G171" s="67">
        <v>46390</v>
      </c>
      <c r="H171" s="62">
        <v>1</v>
      </c>
      <c r="I171" s="66"/>
    </row>
    <row r="172" spans="2:9" ht="20" customHeight="1">
      <c r="B172" s="66">
        <v>167</v>
      </c>
      <c r="C172" s="66" t="s">
        <v>18</v>
      </c>
      <c r="D172" s="66" t="s">
        <v>32</v>
      </c>
      <c r="E172" s="66" t="s">
        <v>10</v>
      </c>
      <c r="F172" s="67">
        <v>46377</v>
      </c>
      <c r="G172" s="67">
        <v>46399</v>
      </c>
      <c r="H172" s="62">
        <v>1</v>
      </c>
      <c r="I172" s="66"/>
    </row>
    <row r="173" spans="2:9" ht="20" customHeight="1">
      <c r="B173" s="66">
        <v>168</v>
      </c>
      <c r="C173" s="66" t="s">
        <v>18</v>
      </c>
      <c r="D173" s="66" t="s">
        <v>32</v>
      </c>
      <c r="E173" s="66" t="s">
        <v>6</v>
      </c>
      <c r="F173" s="67">
        <v>46382</v>
      </c>
      <c r="G173" s="67">
        <v>46383</v>
      </c>
      <c r="H173" s="62">
        <v>0.5</v>
      </c>
      <c r="I173" s="66"/>
    </row>
    <row r="174" spans="2:9" ht="20" customHeight="1">
      <c r="B174" s="66">
        <v>169</v>
      </c>
      <c r="C174" s="66" t="s">
        <v>18</v>
      </c>
      <c r="D174" s="66" t="s">
        <v>32</v>
      </c>
      <c r="E174" s="66" t="s">
        <v>10</v>
      </c>
      <c r="F174" s="67">
        <v>46387</v>
      </c>
      <c r="G174" s="67">
        <v>46388</v>
      </c>
      <c r="H174" s="62">
        <v>1</v>
      </c>
      <c r="I174" s="66"/>
    </row>
    <row r="175" spans="2:9" ht="20" customHeight="1">
      <c r="B175" s="66">
        <v>170</v>
      </c>
      <c r="C175" s="66" t="s">
        <v>18</v>
      </c>
      <c r="D175" s="66" t="s">
        <v>32</v>
      </c>
      <c r="E175" s="66" t="s">
        <v>10</v>
      </c>
      <c r="F175" s="67">
        <v>46388</v>
      </c>
      <c r="G175" s="67">
        <v>46393</v>
      </c>
      <c r="H175" s="62">
        <v>1.5</v>
      </c>
      <c r="I175" s="66"/>
    </row>
    <row r="176" spans="2:9" ht="20" customHeight="1">
      <c r="B176" s="66">
        <v>171</v>
      </c>
      <c r="C176" s="66" t="s">
        <v>18</v>
      </c>
      <c r="D176" s="66" t="s">
        <v>32</v>
      </c>
      <c r="E176" s="66" t="s">
        <v>6</v>
      </c>
      <c r="F176" s="67">
        <v>46391</v>
      </c>
      <c r="G176" s="67">
        <v>46415</v>
      </c>
      <c r="H176" s="62">
        <v>1</v>
      </c>
      <c r="I176" s="66"/>
    </row>
    <row r="177" spans="2:9" ht="20" customHeight="1">
      <c r="B177" s="66">
        <v>172</v>
      </c>
      <c r="C177" s="66" t="s">
        <v>18</v>
      </c>
      <c r="D177" s="66" t="s">
        <v>32</v>
      </c>
      <c r="E177" s="66" t="s">
        <v>7</v>
      </c>
      <c r="F177" s="67">
        <v>46394</v>
      </c>
      <c r="G177" s="67">
        <v>46416</v>
      </c>
      <c r="H177" s="62">
        <v>1.5</v>
      </c>
      <c r="I177" s="66"/>
    </row>
    <row r="178" spans="2:9" ht="20" customHeight="1">
      <c r="B178" s="66">
        <v>173</v>
      </c>
      <c r="C178" s="66" t="s">
        <v>18</v>
      </c>
      <c r="D178" s="66" t="s">
        <v>32</v>
      </c>
      <c r="E178" s="66" t="s">
        <v>7</v>
      </c>
      <c r="F178" s="67">
        <v>46399</v>
      </c>
      <c r="G178" s="67">
        <v>46405</v>
      </c>
      <c r="H178" s="62">
        <v>0.5</v>
      </c>
      <c r="I178" s="66"/>
    </row>
    <row r="179" spans="2:9" ht="20" customHeight="1">
      <c r="B179" s="66">
        <v>174</v>
      </c>
      <c r="C179" s="66" t="s">
        <v>18</v>
      </c>
      <c r="D179" s="66" t="s">
        <v>32</v>
      </c>
      <c r="E179" s="66" t="s">
        <v>9</v>
      </c>
      <c r="F179" s="67">
        <v>46402</v>
      </c>
      <c r="G179" s="67">
        <v>46425</v>
      </c>
      <c r="H179" s="62">
        <v>0.5</v>
      </c>
      <c r="I179" s="66"/>
    </row>
    <row r="180" spans="2:9" ht="20" customHeight="1">
      <c r="B180" s="66">
        <v>175</v>
      </c>
      <c r="C180" s="66" t="s">
        <v>18</v>
      </c>
      <c r="D180" s="66" t="s">
        <v>32</v>
      </c>
      <c r="E180" s="66" t="s">
        <v>7</v>
      </c>
      <c r="F180" s="67">
        <v>46406</v>
      </c>
      <c r="G180" s="67">
        <v>46431</v>
      </c>
      <c r="H180" s="62">
        <v>1.5</v>
      </c>
      <c r="I180" s="66"/>
    </row>
    <row r="181" spans="2:9" ht="20" customHeight="1">
      <c r="B181" s="66">
        <v>176</v>
      </c>
      <c r="C181" s="66" t="s">
        <v>18</v>
      </c>
      <c r="D181" s="66" t="s">
        <v>32</v>
      </c>
      <c r="E181" s="66" t="s">
        <v>6</v>
      </c>
      <c r="F181" s="67">
        <v>46410</v>
      </c>
      <c r="G181" s="67">
        <v>46412</v>
      </c>
      <c r="H181" s="62">
        <v>1</v>
      </c>
      <c r="I181" s="66"/>
    </row>
    <row r="182" spans="2:9" ht="20" customHeight="1">
      <c r="B182" s="66">
        <v>177</v>
      </c>
      <c r="C182" s="66" t="s">
        <v>18</v>
      </c>
      <c r="D182" s="66" t="s">
        <v>32</v>
      </c>
      <c r="E182" s="66" t="s">
        <v>9</v>
      </c>
      <c r="F182" s="67">
        <v>46411</v>
      </c>
      <c r="G182" s="67">
        <v>46427</v>
      </c>
      <c r="H182" s="62">
        <v>0.5</v>
      </c>
      <c r="I182" s="66"/>
    </row>
    <row r="183" spans="2:9" ht="20" customHeight="1">
      <c r="B183" s="66">
        <v>178</v>
      </c>
      <c r="C183" s="66" t="s">
        <v>18</v>
      </c>
      <c r="D183" s="66" t="s">
        <v>32</v>
      </c>
      <c r="E183" s="66" t="s">
        <v>8</v>
      </c>
      <c r="F183" s="67">
        <v>46415</v>
      </c>
      <c r="G183" s="67">
        <v>46418</v>
      </c>
      <c r="H183" s="62">
        <v>0.5</v>
      </c>
      <c r="I183" s="66"/>
    </row>
    <row r="184" spans="2:9" ht="20" customHeight="1">
      <c r="B184" s="66">
        <v>179</v>
      </c>
      <c r="C184" s="66" t="s">
        <v>18</v>
      </c>
      <c r="D184" s="66" t="s">
        <v>32</v>
      </c>
      <c r="E184" s="66" t="s">
        <v>9</v>
      </c>
      <c r="F184" s="67">
        <v>46418</v>
      </c>
      <c r="G184" s="67">
        <v>46442</v>
      </c>
      <c r="H184" s="62">
        <v>1.5</v>
      </c>
      <c r="I184" s="66"/>
    </row>
    <row r="185" spans="2:9" ht="20" customHeight="1">
      <c r="B185" s="66">
        <v>180</v>
      </c>
      <c r="C185" s="66" t="s">
        <v>18</v>
      </c>
      <c r="D185" s="66" t="s">
        <v>32</v>
      </c>
      <c r="E185" s="66" t="s">
        <v>10</v>
      </c>
      <c r="F185" s="67">
        <v>46423</v>
      </c>
      <c r="G185" s="67">
        <v>46427</v>
      </c>
      <c r="H185" s="62">
        <v>1</v>
      </c>
      <c r="I185" s="66"/>
    </row>
    <row r="186" spans="2:9" ht="20" customHeight="1">
      <c r="B186" s="66">
        <v>181</v>
      </c>
      <c r="C186" s="66" t="s">
        <v>18</v>
      </c>
      <c r="D186" s="66" t="s">
        <v>32</v>
      </c>
      <c r="E186" s="66" t="s">
        <v>8</v>
      </c>
      <c r="F186" s="67">
        <v>46428</v>
      </c>
      <c r="G186" s="67">
        <v>46448</v>
      </c>
      <c r="H186" s="62">
        <v>1</v>
      </c>
      <c r="I186" s="66"/>
    </row>
    <row r="187" spans="2:9" ht="20" customHeight="1">
      <c r="B187" s="66">
        <v>182</v>
      </c>
      <c r="C187" s="66" t="s">
        <v>18</v>
      </c>
      <c r="D187" s="66" t="s">
        <v>32</v>
      </c>
      <c r="E187" s="66" t="s">
        <v>6</v>
      </c>
      <c r="F187" s="67">
        <v>46431</v>
      </c>
      <c r="G187" s="67">
        <v>46453</v>
      </c>
      <c r="H187" s="62">
        <v>1</v>
      </c>
      <c r="I187" s="66"/>
    </row>
    <row r="188" spans="2:9" ht="20" customHeight="1">
      <c r="B188" s="66">
        <v>183</v>
      </c>
      <c r="C188" s="66" t="s">
        <v>18</v>
      </c>
      <c r="D188" s="66" t="s">
        <v>32</v>
      </c>
      <c r="E188" s="66" t="s">
        <v>10</v>
      </c>
      <c r="F188" s="67">
        <v>46436</v>
      </c>
      <c r="G188" s="67">
        <v>46450</v>
      </c>
      <c r="H188" s="62">
        <v>1.5</v>
      </c>
      <c r="I188" s="66"/>
    </row>
    <row r="189" spans="2:9" ht="20" customHeight="1">
      <c r="B189" s="66">
        <v>184</v>
      </c>
      <c r="C189" s="66" t="s">
        <v>18</v>
      </c>
      <c r="D189" s="66" t="s">
        <v>32</v>
      </c>
      <c r="E189" s="66" t="s">
        <v>9</v>
      </c>
      <c r="F189" s="67">
        <v>46437</v>
      </c>
      <c r="G189" s="67">
        <v>46458</v>
      </c>
      <c r="H189" s="62">
        <v>0.5</v>
      </c>
      <c r="I189" s="66"/>
    </row>
    <row r="190" spans="2:9" ht="20" customHeight="1">
      <c r="B190" s="66">
        <v>185</v>
      </c>
      <c r="C190" s="66" t="s">
        <v>18</v>
      </c>
      <c r="D190" s="66" t="s">
        <v>32</v>
      </c>
      <c r="E190" s="66" t="s">
        <v>7</v>
      </c>
      <c r="F190" s="67">
        <v>46438</v>
      </c>
      <c r="G190" s="67">
        <v>46456</v>
      </c>
      <c r="H190" s="62">
        <v>1</v>
      </c>
      <c r="I190" s="66"/>
    </row>
    <row r="191" spans="2:9" ht="20" customHeight="1">
      <c r="B191" s="66">
        <v>186</v>
      </c>
      <c r="C191" s="66" t="s">
        <v>18</v>
      </c>
      <c r="D191" s="66" t="s">
        <v>32</v>
      </c>
      <c r="E191" s="66" t="s">
        <v>10</v>
      </c>
      <c r="F191" s="67">
        <v>46441</v>
      </c>
      <c r="G191" s="67">
        <v>46465</v>
      </c>
      <c r="H191" s="62">
        <v>0.5</v>
      </c>
      <c r="I191" s="66"/>
    </row>
    <row r="192" spans="2:9" ht="20" customHeight="1">
      <c r="B192" s="66">
        <v>187</v>
      </c>
      <c r="C192" s="66" t="s">
        <v>18</v>
      </c>
      <c r="D192" s="66" t="s">
        <v>32</v>
      </c>
      <c r="E192" s="66" t="s">
        <v>8</v>
      </c>
      <c r="F192" s="67">
        <v>46444</v>
      </c>
      <c r="G192" s="67">
        <v>46463</v>
      </c>
      <c r="H192" s="62">
        <v>0.5</v>
      </c>
      <c r="I192" s="66"/>
    </row>
    <row r="193" spans="2:9" ht="20" customHeight="1">
      <c r="B193" s="66">
        <v>188</v>
      </c>
      <c r="C193" s="66" t="s">
        <v>18</v>
      </c>
      <c r="D193" s="66" t="s">
        <v>32</v>
      </c>
      <c r="E193" s="66" t="s">
        <v>7</v>
      </c>
      <c r="F193" s="67">
        <v>46448</v>
      </c>
      <c r="G193" s="67">
        <v>46465</v>
      </c>
      <c r="H193" s="62">
        <v>1</v>
      </c>
      <c r="I193" s="66"/>
    </row>
    <row r="194" spans="2:9" ht="20" customHeight="1">
      <c r="B194" s="66">
        <v>189</v>
      </c>
      <c r="C194" s="66" t="s">
        <v>18</v>
      </c>
      <c r="D194" s="66" t="s">
        <v>32</v>
      </c>
      <c r="E194" s="66" t="s">
        <v>6</v>
      </c>
      <c r="F194" s="67">
        <v>46449</v>
      </c>
      <c r="G194" s="67">
        <v>46473</v>
      </c>
      <c r="H194" s="62">
        <v>0.5</v>
      </c>
      <c r="I194" s="66"/>
    </row>
    <row r="195" spans="2:9" ht="20" customHeight="1">
      <c r="B195" s="66">
        <v>190</v>
      </c>
      <c r="C195" s="66" t="s">
        <v>18</v>
      </c>
      <c r="D195" s="66" t="s">
        <v>32</v>
      </c>
      <c r="E195" s="66" t="s">
        <v>7</v>
      </c>
      <c r="F195" s="67">
        <v>46452</v>
      </c>
      <c r="G195" s="67">
        <v>46476</v>
      </c>
      <c r="H195" s="62">
        <v>0.5</v>
      </c>
      <c r="I195" s="66"/>
    </row>
    <row r="196" spans="2:9" ht="20" customHeight="1">
      <c r="B196" s="66">
        <v>191</v>
      </c>
      <c r="C196" s="66" t="s">
        <v>18</v>
      </c>
      <c r="D196" s="66" t="s">
        <v>32</v>
      </c>
      <c r="E196" s="66" t="s">
        <v>8</v>
      </c>
      <c r="F196" s="67">
        <v>46456</v>
      </c>
      <c r="G196" s="67">
        <v>46457</v>
      </c>
      <c r="H196" s="62">
        <v>0.5</v>
      </c>
      <c r="I196" s="66"/>
    </row>
    <row r="197" spans="2:9" ht="20" customHeight="1">
      <c r="B197" s="66">
        <v>192</v>
      </c>
      <c r="C197" s="66" t="s">
        <v>18</v>
      </c>
      <c r="D197" s="66" t="s">
        <v>32</v>
      </c>
      <c r="E197" s="66" t="s">
        <v>6</v>
      </c>
      <c r="F197" s="67">
        <v>46458</v>
      </c>
      <c r="G197" s="67">
        <v>46481</v>
      </c>
      <c r="H197" s="62">
        <v>0.5</v>
      </c>
      <c r="I197" s="66"/>
    </row>
    <row r="198" spans="2:9" ht="20" customHeight="1">
      <c r="B198" s="66">
        <v>193</v>
      </c>
      <c r="C198" s="66" t="s">
        <v>18</v>
      </c>
      <c r="D198" s="66" t="s">
        <v>32</v>
      </c>
      <c r="E198" s="66" t="s">
        <v>6</v>
      </c>
      <c r="F198" s="67">
        <v>46460</v>
      </c>
      <c r="G198" s="67">
        <v>46469</v>
      </c>
      <c r="H198" s="62">
        <v>1</v>
      </c>
      <c r="I198" s="66"/>
    </row>
    <row r="199" spans="2:9" ht="20" customHeight="1">
      <c r="B199" s="66">
        <v>194</v>
      </c>
      <c r="C199" s="66" t="s">
        <v>18</v>
      </c>
      <c r="D199" s="66" t="s">
        <v>32</v>
      </c>
      <c r="E199" s="66" t="s">
        <v>10</v>
      </c>
      <c r="F199" s="67">
        <v>46462</v>
      </c>
      <c r="G199" s="67">
        <v>46487</v>
      </c>
      <c r="H199" s="62">
        <v>1.5</v>
      </c>
      <c r="I199" s="66"/>
    </row>
    <row r="200" spans="2:9" ht="20" customHeight="1">
      <c r="B200" s="66">
        <v>195</v>
      </c>
      <c r="C200" s="66" t="s">
        <v>18</v>
      </c>
      <c r="D200" s="66" t="s">
        <v>32</v>
      </c>
      <c r="E200" s="66" t="s">
        <v>8</v>
      </c>
      <c r="F200" s="67">
        <v>46467</v>
      </c>
      <c r="G200" s="67">
        <v>46492</v>
      </c>
      <c r="H200" s="62">
        <v>1.5</v>
      </c>
      <c r="I200" s="66"/>
    </row>
    <row r="201" spans="2:9" ht="20" customHeight="1">
      <c r="B201" s="66">
        <v>196</v>
      </c>
      <c r="C201" s="66" t="s">
        <v>18</v>
      </c>
      <c r="D201" s="66" t="s">
        <v>32</v>
      </c>
      <c r="E201" s="66" t="s">
        <v>9</v>
      </c>
      <c r="F201" s="67">
        <v>46472</v>
      </c>
      <c r="G201" s="67">
        <v>46494</v>
      </c>
      <c r="H201" s="62">
        <v>1.5</v>
      </c>
      <c r="I201" s="66"/>
    </row>
    <row r="202" spans="2:9" ht="20" customHeight="1">
      <c r="B202" s="66">
        <v>197</v>
      </c>
      <c r="C202" s="66" t="s">
        <v>18</v>
      </c>
      <c r="D202" s="66" t="s">
        <v>32</v>
      </c>
      <c r="E202" s="66" t="s">
        <v>6</v>
      </c>
      <c r="F202" s="67">
        <v>46473</v>
      </c>
      <c r="G202" s="67">
        <v>46481</v>
      </c>
      <c r="H202" s="62">
        <v>1.5</v>
      </c>
      <c r="I202" s="66"/>
    </row>
    <row r="203" spans="2:9" ht="20" customHeight="1">
      <c r="B203" s="66">
        <v>198</v>
      </c>
      <c r="C203" s="66" t="s">
        <v>18</v>
      </c>
      <c r="D203" s="66" t="s">
        <v>32</v>
      </c>
      <c r="E203" s="66" t="s">
        <v>8</v>
      </c>
      <c r="F203" s="67">
        <v>46475</v>
      </c>
      <c r="G203" s="67">
        <v>46482</v>
      </c>
      <c r="H203" s="62">
        <v>0.5</v>
      </c>
      <c r="I203" s="66"/>
    </row>
    <row r="204" spans="2:9" ht="20" customHeight="1">
      <c r="B204" s="66">
        <v>199</v>
      </c>
      <c r="C204" s="66" t="s">
        <v>18</v>
      </c>
      <c r="D204" s="66" t="s">
        <v>32</v>
      </c>
      <c r="E204" s="66" t="s">
        <v>10</v>
      </c>
      <c r="F204" s="67">
        <v>46477</v>
      </c>
      <c r="G204" s="67">
        <v>46482</v>
      </c>
      <c r="H204" s="62">
        <v>1.5</v>
      </c>
      <c r="I204" s="66"/>
    </row>
    <row r="205" spans="2:9" ht="20" customHeight="1">
      <c r="B205" s="66">
        <v>200</v>
      </c>
      <c r="C205" s="66" t="s">
        <v>18</v>
      </c>
      <c r="D205" s="66" t="s">
        <v>32</v>
      </c>
      <c r="E205" s="66" t="s">
        <v>7</v>
      </c>
      <c r="F205" s="67">
        <v>46479</v>
      </c>
      <c r="G205" s="67">
        <v>46504</v>
      </c>
      <c r="H205" s="62">
        <v>0.5</v>
      </c>
      <c r="I205" s="66"/>
    </row>
    <row r="206" spans="2:9" ht="20" customHeight="1">
      <c r="B206" s="66">
        <v>201</v>
      </c>
      <c r="C206" s="66" t="s">
        <v>19</v>
      </c>
      <c r="D206" s="66" t="s">
        <v>32</v>
      </c>
      <c r="E206" s="66" t="s">
        <v>11</v>
      </c>
      <c r="F206" s="67">
        <v>46388</v>
      </c>
      <c r="G206" s="67">
        <v>46406</v>
      </c>
      <c r="H206" s="62">
        <v>1</v>
      </c>
      <c r="I206" s="66"/>
    </row>
    <row r="207" spans="2:9" ht="20" customHeight="1">
      <c r="B207" s="66">
        <v>202</v>
      </c>
      <c r="C207" s="66" t="s">
        <v>19</v>
      </c>
      <c r="D207" s="66" t="s">
        <v>32</v>
      </c>
      <c r="E207" s="66" t="s">
        <v>8</v>
      </c>
      <c r="F207" s="67">
        <v>46389</v>
      </c>
      <c r="G207" s="67">
        <v>46395</v>
      </c>
      <c r="H207" s="62">
        <v>0.5</v>
      </c>
      <c r="I207" s="66"/>
    </row>
    <row r="208" spans="2:9" ht="20" customHeight="1">
      <c r="B208" s="66">
        <v>203</v>
      </c>
      <c r="C208" s="66" t="s">
        <v>19</v>
      </c>
      <c r="D208" s="66" t="s">
        <v>32</v>
      </c>
      <c r="E208" s="66" t="s">
        <v>12</v>
      </c>
      <c r="F208" s="67">
        <v>46392</v>
      </c>
      <c r="G208" s="67">
        <v>46401</v>
      </c>
      <c r="H208" s="62">
        <v>1.5</v>
      </c>
      <c r="I208" s="66"/>
    </row>
    <row r="209" spans="2:9" ht="20" customHeight="1">
      <c r="B209" s="66">
        <v>204</v>
      </c>
      <c r="C209" s="66" t="s">
        <v>19</v>
      </c>
      <c r="D209" s="66" t="s">
        <v>32</v>
      </c>
      <c r="E209" s="66" t="s">
        <v>12</v>
      </c>
      <c r="F209" s="67">
        <v>46396</v>
      </c>
      <c r="G209" s="67">
        <v>46402</v>
      </c>
      <c r="H209" s="62">
        <v>1</v>
      </c>
      <c r="I209" s="66"/>
    </row>
    <row r="210" spans="2:9" ht="20" customHeight="1">
      <c r="B210" s="66">
        <v>205</v>
      </c>
      <c r="C210" s="66" t="s">
        <v>19</v>
      </c>
      <c r="D210" s="66" t="s">
        <v>32</v>
      </c>
      <c r="E210" s="66" t="s">
        <v>13</v>
      </c>
      <c r="F210" s="67">
        <v>46401</v>
      </c>
      <c r="G210" s="67">
        <v>46409</v>
      </c>
      <c r="H210" s="62">
        <v>1</v>
      </c>
      <c r="I210" s="66"/>
    </row>
    <row r="211" spans="2:9" ht="20" customHeight="1">
      <c r="B211" s="66">
        <v>206</v>
      </c>
      <c r="C211" s="66" t="s">
        <v>19</v>
      </c>
      <c r="D211" s="66" t="s">
        <v>32</v>
      </c>
      <c r="E211" s="66" t="s">
        <v>11</v>
      </c>
      <c r="F211" s="67">
        <v>46404</v>
      </c>
      <c r="G211" s="67">
        <v>46420</v>
      </c>
      <c r="H211" s="62">
        <v>1</v>
      </c>
      <c r="I211" s="66"/>
    </row>
    <row r="212" spans="2:9" ht="20" customHeight="1">
      <c r="B212" s="66">
        <v>207</v>
      </c>
      <c r="C212" s="66" t="s">
        <v>19</v>
      </c>
      <c r="D212" s="66" t="s">
        <v>32</v>
      </c>
      <c r="E212" s="66" t="s">
        <v>9</v>
      </c>
      <c r="F212" s="67">
        <v>46405</v>
      </c>
      <c r="G212" s="67">
        <v>46411</v>
      </c>
      <c r="H212" s="62">
        <v>1.5</v>
      </c>
      <c r="I212" s="66"/>
    </row>
    <row r="213" spans="2:9" ht="20" customHeight="1">
      <c r="B213" s="66">
        <v>208</v>
      </c>
      <c r="C213" s="66" t="s">
        <v>19</v>
      </c>
      <c r="D213" s="66" t="s">
        <v>32</v>
      </c>
      <c r="E213" s="66" t="s">
        <v>13</v>
      </c>
      <c r="F213" s="67">
        <v>46407</v>
      </c>
      <c r="G213" s="67">
        <v>46416</v>
      </c>
      <c r="H213" s="62">
        <v>0.5</v>
      </c>
      <c r="I213" s="66"/>
    </row>
    <row r="214" spans="2:9" ht="20" customHeight="1">
      <c r="B214" s="66">
        <v>209</v>
      </c>
      <c r="C214" s="66" t="s">
        <v>19</v>
      </c>
      <c r="D214" s="66" t="s">
        <v>32</v>
      </c>
      <c r="E214" s="66" t="s">
        <v>15</v>
      </c>
      <c r="F214" s="67">
        <v>46412</v>
      </c>
      <c r="G214" s="67">
        <v>46414</v>
      </c>
      <c r="H214" s="62">
        <v>1</v>
      </c>
      <c r="I214" s="66"/>
    </row>
    <row r="215" spans="2:9" ht="20" customHeight="1">
      <c r="B215" s="66">
        <v>210</v>
      </c>
      <c r="C215" s="66" t="s">
        <v>19</v>
      </c>
      <c r="D215" s="66" t="s">
        <v>32</v>
      </c>
      <c r="E215" s="66" t="s">
        <v>14</v>
      </c>
      <c r="F215" s="67">
        <v>46416</v>
      </c>
      <c r="G215" s="67">
        <v>46425</v>
      </c>
      <c r="H215" s="62">
        <v>0.5</v>
      </c>
      <c r="I215" s="66"/>
    </row>
    <row r="216" spans="2:9" ht="20" customHeight="1">
      <c r="B216" s="66">
        <v>211</v>
      </c>
      <c r="C216" s="66" t="s">
        <v>19</v>
      </c>
      <c r="D216" s="66" t="s">
        <v>32</v>
      </c>
      <c r="E216" s="66" t="s">
        <v>8</v>
      </c>
      <c r="F216" s="67">
        <v>46421</v>
      </c>
      <c r="G216" s="67">
        <v>46441</v>
      </c>
      <c r="H216" s="62">
        <v>0.5</v>
      </c>
      <c r="I216" s="66"/>
    </row>
    <row r="217" spans="2:9" ht="20" customHeight="1">
      <c r="B217" s="66">
        <v>212</v>
      </c>
      <c r="C217" s="66" t="s">
        <v>19</v>
      </c>
      <c r="D217" s="66" t="s">
        <v>32</v>
      </c>
      <c r="E217" s="66" t="s">
        <v>11</v>
      </c>
      <c r="F217" s="67">
        <v>46423</v>
      </c>
      <c r="G217" s="67">
        <v>46442</v>
      </c>
      <c r="H217" s="62">
        <v>1.5</v>
      </c>
      <c r="I217" s="66"/>
    </row>
    <row r="218" spans="2:9" ht="20" customHeight="1">
      <c r="B218" s="66">
        <v>213</v>
      </c>
      <c r="C218" s="66" t="s">
        <v>19</v>
      </c>
      <c r="D218" s="66" t="s">
        <v>32</v>
      </c>
      <c r="E218" s="66" t="s">
        <v>8</v>
      </c>
      <c r="F218" s="67">
        <v>46425</v>
      </c>
      <c r="G218" s="67">
        <v>46444</v>
      </c>
      <c r="H218" s="62">
        <v>0.5</v>
      </c>
      <c r="I218" s="66"/>
    </row>
    <row r="219" spans="2:9" ht="20" customHeight="1">
      <c r="B219" s="66">
        <v>214</v>
      </c>
      <c r="C219" s="66" t="s">
        <v>19</v>
      </c>
      <c r="D219" s="66" t="s">
        <v>32</v>
      </c>
      <c r="E219" s="66" t="s">
        <v>8</v>
      </c>
      <c r="F219" s="67">
        <v>46430</v>
      </c>
      <c r="G219" s="67">
        <v>46436</v>
      </c>
      <c r="H219" s="62">
        <v>1</v>
      </c>
      <c r="I219" s="66"/>
    </row>
    <row r="220" spans="2:9" ht="20" customHeight="1">
      <c r="B220" s="66">
        <v>215</v>
      </c>
      <c r="C220" s="66" t="s">
        <v>19</v>
      </c>
      <c r="D220" s="66" t="s">
        <v>32</v>
      </c>
      <c r="E220" s="66" t="s">
        <v>15</v>
      </c>
      <c r="F220" s="67">
        <v>46431</v>
      </c>
      <c r="G220" s="67">
        <v>46456</v>
      </c>
      <c r="H220" s="62">
        <v>0.5</v>
      </c>
      <c r="I220" s="66"/>
    </row>
    <row r="221" spans="2:9" ht="20" customHeight="1">
      <c r="B221" s="66">
        <v>216</v>
      </c>
      <c r="C221" s="66" t="s">
        <v>19</v>
      </c>
      <c r="D221" s="66" t="s">
        <v>32</v>
      </c>
      <c r="E221" s="66" t="s">
        <v>9</v>
      </c>
      <c r="F221" s="67">
        <v>46432</v>
      </c>
      <c r="G221" s="67">
        <v>46441</v>
      </c>
      <c r="H221" s="62">
        <v>1</v>
      </c>
      <c r="I221" s="66"/>
    </row>
    <row r="222" spans="2:9" ht="20" customHeight="1">
      <c r="B222" s="66">
        <v>217</v>
      </c>
      <c r="C222" s="66" t="s">
        <v>19</v>
      </c>
      <c r="D222" s="66" t="s">
        <v>32</v>
      </c>
      <c r="E222" s="66" t="s">
        <v>12</v>
      </c>
      <c r="F222" s="67">
        <v>46435</v>
      </c>
      <c r="G222" s="67">
        <v>46452</v>
      </c>
      <c r="H222" s="62">
        <v>1.5</v>
      </c>
      <c r="I222" s="66"/>
    </row>
    <row r="223" spans="2:9" ht="20" customHeight="1">
      <c r="B223" s="66">
        <v>218</v>
      </c>
      <c r="C223" s="66" t="s">
        <v>19</v>
      </c>
      <c r="D223" s="66" t="s">
        <v>32</v>
      </c>
      <c r="E223" s="66" t="s">
        <v>13</v>
      </c>
      <c r="F223" s="67">
        <v>46437</v>
      </c>
      <c r="G223" s="67">
        <v>46454</v>
      </c>
      <c r="H223" s="62">
        <v>1</v>
      </c>
      <c r="I223" s="66"/>
    </row>
    <row r="224" spans="2:9" ht="20" customHeight="1">
      <c r="B224" s="66">
        <v>219</v>
      </c>
      <c r="C224" s="66" t="s">
        <v>19</v>
      </c>
      <c r="D224" s="66" t="s">
        <v>32</v>
      </c>
      <c r="E224" s="66" t="s">
        <v>15</v>
      </c>
      <c r="F224" s="67">
        <v>46440</v>
      </c>
      <c r="G224" s="67">
        <v>46465</v>
      </c>
      <c r="H224" s="62">
        <v>0.5</v>
      </c>
      <c r="I224" s="66"/>
    </row>
    <row r="225" spans="2:9" ht="20" customHeight="1">
      <c r="B225" s="66">
        <v>220</v>
      </c>
      <c r="C225" s="66" t="s">
        <v>19</v>
      </c>
      <c r="D225" s="66" t="s">
        <v>32</v>
      </c>
      <c r="E225" s="66" t="s">
        <v>8</v>
      </c>
      <c r="F225" s="67">
        <v>46441</v>
      </c>
      <c r="G225" s="67">
        <v>46442</v>
      </c>
      <c r="H225" s="62">
        <v>1.5</v>
      </c>
      <c r="I225" s="66"/>
    </row>
    <row r="226" spans="2:9" ht="20" customHeight="1">
      <c r="B226" s="66">
        <v>221</v>
      </c>
      <c r="C226" s="66" t="s">
        <v>19</v>
      </c>
      <c r="D226" s="66" t="s">
        <v>32</v>
      </c>
      <c r="E226" s="66" t="s">
        <v>11</v>
      </c>
      <c r="F226" s="67">
        <v>46442</v>
      </c>
      <c r="G226" s="67">
        <v>46455</v>
      </c>
      <c r="H226" s="62">
        <v>1.5</v>
      </c>
      <c r="I226" s="66"/>
    </row>
    <row r="227" spans="2:9" ht="20" customHeight="1">
      <c r="B227" s="66">
        <v>222</v>
      </c>
      <c r="C227" s="66" t="s">
        <v>19</v>
      </c>
      <c r="D227" s="66" t="s">
        <v>32</v>
      </c>
      <c r="E227" s="66" t="s">
        <v>11</v>
      </c>
      <c r="F227" s="67">
        <v>46443</v>
      </c>
      <c r="G227" s="67">
        <v>46460</v>
      </c>
      <c r="H227" s="62">
        <v>0.5</v>
      </c>
      <c r="I227" s="66"/>
    </row>
    <row r="228" spans="2:9" ht="20" customHeight="1">
      <c r="B228" s="66">
        <v>223</v>
      </c>
      <c r="C228" s="66" t="s">
        <v>19</v>
      </c>
      <c r="D228" s="66" t="s">
        <v>32</v>
      </c>
      <c r="E228" s="66" t="s">
        <v>8</v>
      </c>
      <c r="F228" s="67">
        <v>46444</v>
      </c>
      <c r="G228" s="67">
        <v>46456</v>
      </c>
      <c r="H228" s="62">
        <v>1</v>
      </c>
      <c r="I228" s="66"/>
    </row>
    <row r="229" spans="2:9" ht="20" customHeight="1">
      <c r="B229" s="66">
        <v>224</v>
      </c>
      <c r="C229" s="66" t="s">
        <v>19</v>
      </c>
      <c r="D229" s="66" t="s">
        <v>32</v>
      </c>
      <c r="E229" s="66" t="s">
        <v>13</v>
      </c>
      <c r="F229" s="67">
        <v>46445</v>
      </c>
      <c r="G229" s="67">
        <v>46457</v>
      </c>
      <c r="H229" s="62">
        <v>1.5</v>
      </c>
      <c r="I229" s="66"/>
    </row>
    <row r="230" spans="2:9" ht="20" customHeight="1">
      <c r="B230" s="66">
        <v>225</v>
      </c>
      <c r="C230" s="66" t="s">
        <v>19</v>
      </c>
      <c r="D230" s="66" t="s">
        <v>32</v>
      </c>
      <c r="E230" s="66" t="s">
        <v>12</v>
      </c>
      <c r="F230" s="67">
        <v>46447</v>
      </c>
      <c r="G230" s="67">
        <v>46464</v>
      </c>
      <c r="H230" s="62">
        <v>0.5</v>
      </c>
      <c r="I230" s="66"/>
    </row>
    <row r="231" spans="2:9" ht="20" customHeight="1">
      <c r="B231" s="66">
        <v>226</v>
      </c>
      <c r="C231" s="66" t="s">
        <v>19</v>
      </c>
      <c r="D231" s="66" t="s">
        <v>32</v>
      </c>
      <c r="E231" s="66" t="s">
        <v>9</v>
      </c>
      <c r="F231" s="67">
        <v>46449</v>
      </c>
      <c r="G231" s="67">
        <v>46465</v>
      </c>
      <c r="H231" s="62">
        <v>0.5</v>
      </c>
      <c r="I231" s="66"/>
    </row>
    <row r="232" spans="2:9" ht="20" customHeight="1">
      <c r="B232" s="66">
        <v>227</v>
      </c>
      <c r="C232" s="66" t="s">
        <v>19</v>
      </c>
      <c r="D232" s="66" t="s">
        <v>32</v>
      </c>
      <c r="E232" s="66" t="s">
        <v>15</v>
      </c>
      <c r="F232" s="67">
        <v>46450</v>
      </c>
      <c r="G232" s="67">
        <v>46471</v>
      </c>
      <c r="H232" s="62">
        <v>1</v>
      </c>
      <c r="I232" s="66"/>
    </row>
    <row r="233" spans="2:9" ht="20" customHeight="1">
      <c r="B233" s="66">
        <v>228</v>
      </c>
      <c r="C233" s="66" t="s">
        <v>19</v>
      </c>
      <c r="D233" s="66" t="s">
        <v>32</v>
      </c>
      <c r="E233" s="66" t="s">
        <v>9</v>
      </c>
      <c r="F233" s="67">
        <v>46453</v>
      </c>
      <c r="G233" s="67">
        <v>46455</v>
      </c>
      <c r="H233" s="62">
        <v>0.5</v>
      </c>
      <c r="I233" s="66"/>
    </row>
    <row r="234" spans="2:9" ht="20" customHeight="1">
      <c r="B234" s="66">
        <v>229</v>
      </c>
      <c r="C234" s="66" t="s">
        <v>19</v>
      </c>
      <c r="D234" s="66" t="s">
        <v>32</v>
      </c>
      <c r="E234" s="66" t="s">
        <v>10</v>
      </c>
      <c r="F234" s="67">
        <v>46454</v>
      </c>
      <c r="G234" s="67">
        <v>46457</v>
      </c>
      <c r="H234" s="62">
        <v>1</v>
      </c>
      <c r="I234" s="66"/>
    </row>
    <row r="235" spans="2:9" ht="20" customHeight="1">
      <c r="B235" s="66">
        <v>230</v>
      </c>
      <c r="C235" s="66" t="s">
        <v>19</v>
      </c>
      <c r="D235" s="66" t="s">
        <v>32</v>
      </c>
      <c r="E235" s="66" t="s">
        <v>12</v>
      </c>
      <c r="F235" s="67">
        <v>46457</v>
      </c>
      <c r="G235" s="67">
        <v>46471</v>
      </c>
      <c r="H235" s="62">
        <v>0.5</v>
      </c>
      <c r="I235" s="66"/>
    </row>
    <row r="236" spans="2:9" ht="20" customHeight="1">
      <c r="B236" s="66">
        <v>231</v>
      </c>
      <c r="C236" s="66" t="s">
        <v>19</v>
      </c>
      <c r="D236" s="66" t="s">
        <v>32</v>
      </c>
      <c r="E236" s="66" t="s">
        <v>12</v>
      </c>
      <c r="F236" s="67">
        <v>46461</v>
      </c>
      <c r="G236" s="67">
        <v>46479</v>
      </c>
      <c r="H236" s="62">
        <v>1</v>
      </c>
      <c r="I236" s="66"/>
    </row>
    <row r="237" spans="2:9" ht="20" customHeight="1">
      <c r="B237" s="66">
        <v>232</v>
      </c>
      <c r="C237" s="66" t="s">
        <v>19</v>
      </c>
      <c r="D237" s="66" t="s">
        <v>32</v>
      </c>
      <c r="E237" s="66" t="s">
        <v>12</v>
      </c>
      <c r="F237" s="67">
        <v>46462</v>
      </c>
      <c r="G237" s="67">
        <v>46470</v>
      </c>
      <c r="H237" s="62">
        <v>0.5</v>
      </c>
      <c r="I237" s="66"/>
    </row>
    <row r="238" spans="2:9" ht="20" customHeight="1">
      <c r="B238" s="66">
        <v>233</v>
      </c>
      <c r="C238" s="66" t="s">
        <v>19</v>
      </c>
      <c r="D238" s="66" t="s">
        <v>32</v>
      </c>
      <c r="E238" s="66" t="s">
        <v>13</v>
      </c>
      <c r="F238" s="67">
        <v>46465</v>
      </c>
      <c r="G238" s="67">
        <v>46480</v>
      </c>
      <c r="H238" s="62">
        <v>1</v>
      </c>
      <c r="I238" s="66"/>
    </row>
    <row r="239" spans="2:9" ht="20" customHeight="1">
      <c r="B239" s="66">
        <v>234</v>
      </c>
      <c r="C239" s="66" t="s">
        <v>19</v>
      </c>
      <c r="D239" s="66" t="s">
        <v>32</v>
      </c>
      <c r="E239" s="66" t="s">
        <v>10</v>
      </c>
      <c r="F239" s="67">
        <v>46466</v>
      </c>
      <c r="G239" s="67">
        <v>46481</v>
      </c>
      <c r="H239" s="62">
        <v>1.5</v>
      </c>
      <c r="I239" s="66"/>
    </row>
    <row r="240" spans="2:9" ht="20" customHeight="1">
      <c r="B240" s="66">
        <v>235</v>
      </c>
      <c r="C240" s="66" t="s">
        <v>19</v>
      </c>
      <c r="D240" s="66" t="s">
        <v>32</v>
      </c>
      <c r="E240" s="66" t="s">
        <v>9</v>
      </c>
      <c r="F240" s="67">
        <v>46469</v>
      </c>
      <c r="G240" s="67">
        <v>46481</v>
      </c>
      <c r="H240" s="62">
        <v>0.5</v>
      </c>
      <c r="I240" s="66"/>
    </row>
    <row r="241" spans="2:9" ht="20" customHeight="1">
      <c r="B241" s="66">
        <v>236</v>
      </c>
      <c r="C241" s="66" t="s">
        <v>19</v>
      </c>
      <c r="D241" s="66" t="s">
        <v>32</v>
      </c>
      <c r="E241" s="66" t="s">
        <v>8</v>
      </c>
      <c r="F241" s="67">
        <v>46473</v>
      </c>
      <c r="G241" s="67">
        <v>46482</v>
      </c>
      <c r="H241" s="62">
        <v>1.5</v>
      </c>
      <c r="I241" s="66"/>
    </row>
    <row r="242" spans="2:9" ht="20" customHeight="1">
      <c r="B242" s="66">
        <v>237</v>
      </c>
      <c r="C242" s="66" t="s">
        <v>19</v>
      </c>
      <c r="D242" s="66" t="s">
        <v>32</v>
      </c>
      <c r="E242" s="66" t="s">
        <v>13</v>
      </c>
      <c r="F242" s="67">
        <v>46474</v>
      </c>
      <c r="G242" s="67">
        <v>46487</v>
      </c>
      <c r="H242" s="62">
        <v>1.5</v>
      </c>
      <c r="I242" s="66"/>
    </row>
    <row r="243" spans="2:9" ht="20" customHeight="1">
      <c r="B243" s="66">
        <v>238</v>
      </c>
      <c r="C243" s="66" t="s">
        <v>19</v>
      </c>
      <c r="D243" s="66" t="s">
        <v>32</v>
      </c>
      <c r="E243" s="66" t="s">
        <v>9</v>
      </c>
      <c r="F243" s="67">
        <v>46476</v>
      </c>
      <c r="G243" s="67">
        <v>46482</v>
      </c>
      <c r="H243" s="62">
        <v>1.5</v>
      </c>
      <c r="I243" s="66"/>
    </row>
    <row r="244" spans="2:9" ht="20" customHeight="1">
      <c r="B244" s="66">
        <v>239</v>
      </c>
      <c r="C244" s="66" t="s">
        <v>19</v>
      </c>
      <c r="D244" s="66" t="s">
        <v>32</v>
      </c>
      <c r="E244" s="66" t="s">
        <v>8</v>
      </c>
      <c r="F244" s="67">
        <v>46478</v>
      </c>
      <c r="G244" s="67">
        <v>46499</v>
      </c>
      <c r="H244" s="62">
        <v>1.5</v>
      </c>
      <c r="I244" s="66"/>
    </row>
    <row r="245" spans="2:9" ht="20" customHeight="1">
      <c r="B245" s="66">
        <v>240</v>
      </c>
      <c r="C245" s="66" t="s">
        <v>19</v>
      </c>
      <c r="D245" s="66" t="s">
        <v>32</v>
      </c>
      <c r="E245" s="66" t="s">
        <v>12</v>
      </c>
      <c r="F245" s="67">
        <v>46480</v>
      </c>
      <c r="G245" s="67">
        <v>46492</v>
      </c>
      <c r="H245" s="62">
        <v>1</v>
      </c>
      <c r="I245" s="66"/>
    </row>
    <row r="246" spans="2:9" ht="20" customHeight="1">
      <c r="B246" s="66">
        <v>241</v>
      </c>
      <c r="C246" s="66" t="s">
        <v>19</v>
      </c>
      <c r="D246" s="66" t="s">
        <v>32</v>
      </c>
      <c r="E246" s="66" t="s">
        <v>11</v>
      </c>
      <c r="F246" s="67">
        <v>46482</v>
      </c>
      <c r="G246" s="67">
        <v>46491</v>
      </c>
      <c r="H246" s="62">
        <v>1</v>
      </c>
      <c r="I246" s="66"/>
    </row>
    <row r="247" spans="2:9" ht="20" customHeight="1">
      <c r="B247" s="66">
        <v>242</v>
      </c>
      <c r="C247" s="66" t="s">
        <v>19</v>
      </c>
      <c r="D247" s="66" t="s">
        <v>32</v>
      </c>
      <c r="E247" s="66" t="s">
        <v>9</v>
      </c>
      <c r="F247" s="67">
        <v>46484</v>
      </c>
      <c r="G247" s="67">
        <v>46499</v>
      </c>
      <c r="H247" s="62">
        <v>0.5</v>
      </c>
      <c r="I247" s="66"/>
    </row>
    <row r="248" spans="2:9" ht="20" customHeight="1">
      <c r="B248" s="66">
        <v>243</v>
      </c>
      <c r="C248" s="66" t="s">
        <v>19</v>
      </c>
      <c r="D248" s="66" t="s">
        <v>32</v>
      </c>
      <c r="E248" s="66" t="s">
        <v>14</v>
      </c>
      <c r="F248" s="67">
        <v>46485</v>
      </c>
      <c r="G248" s="67">
        <v>46502</v>
      </c>
      <c r="H248" s="62">
        <v>1.5</v>
      </c>
      <c r="I248" s="66"/>
    </row>
    <row r="249" spans="2:9" ht="20" customHeight="1">
      <c r="B249" s="66">
        <v>244</v>
      </c>
      <c r="C249" s="66" t="s">
        <v>19</v>
      </c>
      <c r="D249" s="66" t="s">
        <v>32</v>
      </c>
      <c r="E249" s="66" t="s">
        <v>12</v>
      </c>
      <c r="F249" s="67">
        <v>46489</v>
      </c>
      <c r="G249" s="67">
        <v>46510</v>
      </c>
      <c r="H249" s="62">
        <v>1</v>
      </c>
      <c r="I249" s="66"/>
    </row>
    <row r="250" spans="2:9" ht="20" customHeight="1">
      <c r="B250" s="66">
        <v>245</v>
      </c>
      <c r="C250" s="66" t="s">
        <v>19</v>
      </c>
      <c r="D250" s="66" t="s">
        <v>32</v>
      </c>
      <c r="E250" s="66" t="s">
        <v>8</v>
      </c>
      <c r="F250" s="67">
        <v>46494</v>
      </c>
      <c r="G250" s="67">
        <v>46500</v>
      </c>
      <c r="H250" s="62">
        <v>1.5</v>
      </c>
      <c r="I250" s="66"/>
    </row>
    <row r="251" spans="2:9" ht="20" customHeight="1">
      <c r="B251" s="66">
        <v>246</v>
      </c>
      <c r="C251" s="66" t="s">
        <v>19</v>
      </c>
      <c r="D251" s="66" t="s">
        <v>32</v>
      </c>
      <c r="E251" s="66" t="s">
        <v>11</v>
      </c>
      <c r="F251" s="67">
        <v>46499</v>
      </c>
      <c r="G251" s="67">
        <v>46511</v>
      </c>
      <c r="H251" s="62">
        <v>0.5</v>
      </c>
      <c r="I251" s="66"/>
    </row>
    <row r="252" spans="2:9" ht="20" customHeight="1">
      <c r="B252" s="66">
        <v>247</v>
      </c>
      <c r="C252" s="66" t="s">
        <v>19</v>
      </c>
      <c r="D252" s="66" t="s">
        <v>32</v>
      </c>
      <c r="E252" s="66" t="s">
        <v>15</v>
      </c>
      <c r="F252" s="67">
        <v>46502</v>
      </c>
      <c r="G252" s="67">
        <v>46515</v>
      </c>
      <c r="H252" s="62">
        <v>1.5</v>
      </c>
      <c r="I252" s="66"/>
    </row>
    <row r="253" spans="2:9" ht="20" customHeight="1">
      <c r="B253" s="66">
        <v>248</v>
      </c>
      <c r="C253" s="66" t="s">
        <v>19</v>
      </c>
      <c r="D253" s="66" t="s">
        <v>32</v>
      </c>
      <c r="E253" s="66" t="s">
        <v>11</v>
      </c>
      <c r="F253" s="67">
        <v>46503</v>
      </c>
      <c r="G253" s="67">
        <v>46522</v>
      </c>
      <c r="H253" s="62">
        <v>1.5</v>
      </c>
      <c r="I253" s="66"/>
    </row>
    <row r="254" spans="2:9" ht="20" customHeight="1">
      <c r="B254" s="66">
        <v>249</v>
      </c>
      <c r="C254" s="66" t="s">
        <v>19</v>
      </c>
      <c r="D254" s="66" t="s">
        <v>32</v>
      </c>
      <c r="E254" s="66" t="s">
        <v>15</v>
      </c>
      <c r="F254" s="67">
        <v>46506</v>
      </c>
      <c r="G254" s="67">
        <v>46515</v>
      </c>
      <c r="H254" s="62">
        <v>1.5</v>
      </c>
      <c r="I254" s="66"/>
    </row>
    <row r="255" spans="2:9" ht="20" customHeight="1">
      <c r="B255" s="66">
        <v>250</v>
      </c>
      <c r="C255" s="66" t="s">
        <v>19</v>
      </c>
      <c r="D255" s="66" t="s">
        <v>32</v>
      </c>
      <c r="E255" s="66" t="s">
        <v>15</v>
      </c>
      <c r="F255" s="67">
        <v>46510</v>
      </c>
      <c r="G255" s="67">
        <v>46518</v>
      </c>
      <c r="H255" s="62">
        <v>1</v>
      </c>
      <c r="I255" s="66"/>
    </row>
    <row r="256" spans="2:9" ht="20" customHeight="1">
      <c r="B256" s="66">
        <v>251</v>
      </c>
      <c r="C256" s="66" t="s">
        <v>19</v>
      </c>
      <c r="D256" s="66" t="s">
        <v>32</v>
      </c>
      <c r="E256" s="66" t="s">
        <v>9</v>
      </c>
      <c r="F256" s="67">
        <v>46512</v>
      </c>
      <c r="G256" s="67">
        <v>46528</v>
      </c>
      <c r="H256" s="62">
        <v>0.5</v>
      </c>
      <c r="I256" s="66"/>
    </row>
    <row r="257" spans="2:9" ht="20" customHeight="1">
      <c r="B257" s="66">
        <v>252</v>
      </c>
      <c r="C257" s="66" t="s">
        <v>19</v>
      </c>
      <c r="D257" s="66" t="s">
        <v>32</v>
      </c>
      <c r="E257" s="66" t="s">
        <v>10</v>
      </c>
      <c r="F257" s="67">
        <v>46516</v>
      </c>
      <c r="G257" s="67">
        <v>46522</v>
      </c>
      <c r="H257" s="62">
        <v>1</v>
      </c>
      <c r="I257" s="66"/>
    </row>
    <row r="258" spans="2:9" ht="20" customHeight="1">
      <c r="B258" s="66">
        <v>253</v>
      </c>
      <c r="C258" s="66" t="s">
        <v>19</v>
      </c>
      <c r="D258" s="66" t="s">
        <v>32</v>
      </c>
      <c r="E258" s="66" t="s">
        <v>14</v>
      </c>
      <c r="F258" s="67">
        <v>46521</v>
      </c>
      <c r="G258" s="67">
        <v>46524</v>
      </c>
      <c r="H258" s="62">
        <v>0.5</v>
      </c>
      <c r="I258" s="66"/>
    </row>
    <row r="259" spans="2:9" ht="20" customHeight="1">
      <c r="B259" s="66">
        <v>254</v>
      </c>
      <c r="C259" s="66" t="s">
        <v>19</v>
      </c>
      <c r="D259" s="66" t="s">
        <v>32</v>
      </c>
      <c r="E259" s="66" t="s">
        <v>11</v>
      </c>
      <c r="F259" s="67">
        <v>46524</v>
      </c>
      <c r="G259" s="67">
        <v>46538</v>
      </c>
      <c r="H259" s="62">
        <v>1.5</v>
      </c>
      <c r="I259" s="66"/>
    </row>
    <row r="260" spans="2:9" ht="20" customHeight="1">
      <c r="B260" s="66">
        <v>255</v>
      </c>
      <c r="C260" s="66" t="s">
        <v>19</v>
      </c>
      <c r="D260" s="66" t="s">
        <v>32</v>
      </c>
      <c r="E260" s="66" t="s">
        <v>12</v>
      </c>
      <c r="F260" s="67">
        <v>46528</v>
      </c>
      <c r="G260" s="67">
        <v>46551</v>
      </c>
      <c r="H260" s="62">
        <v>1.5</v>
      </c>
      <c r="I260" s="66"/>
    </row>
    <row r="261" spans="2:9" ht="20" customHeight="1">
      <c r="B261" s="66">
        <v>256</v>
      </c>
      <c r="C261" s="66" t="s">
        <v>19</v>
      </c>
      <c r="D261" s="66" t="s">
        <v>32</v>
      </c>
      <c r="E261" s="66" t="s">
        <v>9</v>
      </c>
      <c r="F261" s="67">
        <v>46529</v>
      </c>
      <c r="G261" s="67">
        <v>46543</v>
      </c>
      <c r="H261" s="62">
        <v>1.5</v>
      </c>
      <c r="I261" s="66"/>
    </row>
    <row r="262" spans="2:9" ht="20" customHeight="1">
      <c r="B262" s="66">
        <v>257</v>
      </c>
      <c r="C262" s="66" t="s">
        <v>19</v>
      </c>
      <c r="D262" s="66" t="s">
        <v>32</v>
      </c>
      <c r="E262" s="66" t="s">
        <v>13</v>
      </c>
      <c r="F262" s="67">
        <v>46533</v>
      </c>
      <c r="G262" s="67">
        <v>46544</v>
      </c>
      <c r="H262" s="62">
        <v>1.5</v>
      </c>
      <c r="I262" s="66"/>
    </row>
    <row r="263" spans="2:9" ht="20" customHeight="1">
      <c r="B263" s="66">
        <v>258</v>
      </c>
      <c r="C263" s="66" t="s">
        <v>19</v>
      </c>
      <c r="D263" s="66" t="s">
        <v>32</v>
      </c>
      <c r="E263" s="66" t="s">
        <v>12</v>
      </c>
      <c r="F263" s="67">
        <v>46534</v>
      </c>
      <c r="G263" s="67">
        <v>46546</v>
      </c>
      <c r="H263" s="62">
        <v>1</v>
      </c>
      <c r="I263" s="66"/>
    </row>
    <row r="264" spans="2:9" ht="20" customHeight="1">
      <c r="B264" s="66">
        <v>259</v>
      </c>
      <c r="C264" s="66" t="s">
        <v>19</v>
      </c>
      <c r="D264" s="66" t="s">
        <v>32</v>
      </c>
      <c r="E264" s="66" t="s">
        <v>12</v>
      </c>
      <c r="F264" s="67">
        <v>46537</v>
      </c>
      <c r="G264" s="67">
        <v>46557</v>
      </c>
      <c r="H264" s="62">
        <v>1</v>
      </c>
      <c r="I264" s="66"/>
    </row>
    <row r="265" spans="2:9" ht="20" customHeight="1">
      <c r="B265" s="66">
        <v>260</v>
      </c>
      <c r="C265" s="66" t="s">
        <v>19</v>
      </c>
      <c r="D265" s="66" t="s">
        <v>32</v>
      </c>
      <c r="E265" s="66" t="s">
        <v>11</v>
      </c>
      <c r="F265" s="67">
        <v>46541</v>
      </c>
      <c r="G265" s="67">
        <v>46565</v>
      </c>
      <c r="H265" s="62">
        <v>0.5</v>
      </c>
      <c r="I265" s="66"/>
    </row>
    <row r="266" spans="2:9" ht="20" customHeight="1">
      <c r="B266" s="66">
        <v>261</v>
      </c>
      <c r="C266" s="66" t="s">
        <v>19</v>
      </c>
      <c r="D266" s="66" t="s">
        <v>32</v>
      </c>
      <c r="E266" s="66" t="s">
        <v>12</v>
      </c>
      <c r="F266" s="67">
        <v>46543</v>
      </c>
      <c r="G266" s="67">
        <v>46565</v>
      </c>
      <c r="H266" s="62">
        <v>1.5</v>
      </c>
      <c r="I266" s="66"/>
    </row>
    <row r="267" spans="2:9" ht="20" customHeight="1">
      <c r="B267" s="66">
        <v>262</v>
      </c>
      <c r="C267" s="66" t="s">
        <v>19</v>
      </c>
      <c r="D267" s="66" t="s">
        <v>32</v>
      </c>
      <c r="E267" s="66" t="s">
        <v>8</v>
      </c>
      <c r="F267" s="67">
        <v>46544</v>
      </c>
      <c r="G267" s="67">
        <v>46565</v>
      </c>
      <c r="H267" s="62">
        <v>1.5</v>
      </c>
      <c r="I267" s="66"/>
    </row>
    <row r="268" spans="2:9" ht="20" customHeight="1">
      <c r="B268" s="66">
        <v>263</v>
      </c>
      <c r="C268" s="66" t="s">
        <v>19</v>
      </c>
      <c r="D268" s="66" t="s">
        <v>32</v>
      </c>
      <c r="E268" s="66" t="s">
        <v>10</v>
      </c>
      <c r="F268" s="67">
        <v>46547</v>
      </c>
      <c r="G268" s="67">
        <v>46566</v>
      </c>
      <c r="H268" s="62">
        <v>1</v>
      </c>
      <c r="I268" s="66"/>
    </row>
    <row r="269" spans="2:9" ht="20" customHeight="1">
      <c r="B269" s="66">
        <v>264</v>
      </c>
      <c r="C269" s="66" t="s">
        <v>19</v>
      </c>
      <c r="D269" s="66" t="s">
        <v>32</v>
      </c>
      <c r="E269" s="66" t="s">
        <v>9</v>
      </c>
      <c r="F269" s="67">
        <v>46549</v>
      </c>
      <c r="G269" s="67">
        <v>46571</v>
      </c>
      <c r="H269" s="62">
        <v>0.5</v>
      </c>
      <c r="I269" s="66"/>
    </row>
    <row r="270" spans="2:9" ht="20" customHeight="1">
      <c r="B270" s="66">
        <v>265</v>
      </c>
      <c r="C270" s="66" t="s">
        <v>19</v>
      </c>
      <c r="D270" s="66" t="s">
        <v>32</v>
      </c>
      <c r="E270" s="66" t="s">
        <v>10</v>
      </c>
      <c r="F270" s="67">
        <v>46550</v>
      </c>
      <c r="G270" s="67">
        <v>46559</v>
      </c>
      <c r="H270" s="62">
        <v>1.5</v>
      </c>
      <c r="I270" s="66"/>
    </row>
    <row r="271" spans="2:9" ht="20" customHeight="1">
      <c r="B271" s="66">
        <v>266</v>
      </c>
      <c r="C271" s="66" t="s">
        <v>19</v>
      </c>
      <c r="D271" s="66" t="s">
        <v>32</v>
      </c>
      <c r="E271" s="66" t="s">
        <v>11</v>
      </c>
      <c r="F271" s="67">
        <v>46553</v>
      </c>
      <c r="G271" s="67">
        <v>46568</v>
      </c>
      <c r="H271" s="62">
        <v>1.5</v>
      </c>
      <c r="I271" s="66"/>
    </row>
    <row r="272" spans="2:9" ht="20" customHeight="1">
      <c r="B272" s="66">
        <v>267</v>
      </c>
      <c r="C272" s="66" t="s">
        <v>19</v>
      </c>
      <c r="D272" s="66" t="s">
        <v>32</v>
      </c>
      <c r="E272" s="66" t="s">
        <v>12</v>
      </c>
      <c r="F272" s="67">
        <v>46555</v>
      </c>
      <c r="G272" s="67">
        <v>46560</v>
      </c>
      <c r="H272" s="62">
        <v>0.5</v>
      </c>
      <c r="I272" s="66"/>
    </row>
    <row r="273" spans="2:9" ht="20" customHeight="1">
      <c r="B273" s="66">
        <v>268</v>
      </c>
      <c r="C273" s="66" t="s">
        <v>19</v>
      </c>
      <c r="D273" s="66" t="s">
        <v>32</v>
      </c>
      <c r="E273" s="66" t="s">
        <v>9</v>
      </c>
      <c r="F273" s="67">
        <v>46560</v>
      </c>
      <c r="G273" s="67">
        <v>46569</v>
      </c>
      <c r="H273" s="62">
        <v>1.5</v>
      </c>
      <c r="I273" s="66"/>
    </row>
    <row r="274" spans="2:9" ht="20" customHeight="1">
      <c r="B274" s="66">
        <v>269</v>
      </c>
      <c r="C274" s="66" t="s">
        <v>19</v>
      </c>
      <c r="D274" s="66" t="s">
        <v>32</v>
      </c>
      <c r="E274" s="66" t="s">
        <v>10</v>
      </c>
      <c r="F274" s="67">
        <v>46563</v>
      </c>
      <c r="G274" s="67">
        <v>46576</v>
      </c>
      <c r="H274" s="62">
        <v>1</v>
      </c>
      <c r="I274" s="66"/>
    </row>
    <row r="275" spans="2:9" ht="20" customHeight="1">
      <c r="B275" s="66">
        <v>270</v>
      </c>
      <c r="C275" s="66" t="s">
        <v>19</v>
      </c>
      <c r="D275" s="66" t="s">
        <v>32</v>
      </c>
      <c r="E275" s="66" t="s">
        <v>8</v>
      </c>
      <c r="F275" s="67">
        <v>46566</v>
      </c>
      <c r="G275" s="67">
        <v>46574</v>
      </c>
      <c r="H275" s="62">
        <v>1</v>
      </c>
      <c r="I275" s="66"/>
    </row>
    <row r="276" spans="2:9" ht="20" customHeight="1">
      <c r="B276" s="66">
        <v>271</v>
      </c>
      <c r="C276" s="66" t="s">
        <v>19</v>
      </c>
      <c r="D276" s="66" t="s">
        <v>32</v>
      </c>
      <c r="E276" s="66" t="s">
        <v>10</v>
      </c>
      <c r="F276" s="67">
        <v>46568</v>
      </c>
      <c r="G276" s="67">
        <v>46577</v>
      </c>
      <c r="H276" s="62">
        <v>0.5</v>
      </c>
      <c r="I276" s="66"/>
    </row>
    <row r="277" spans="2:9" ht="20" customHeight="1">
      <c r="B277" s="66">
        <v>272</v>
      </c>
      <c r="C277" s="66" t="s">
        <v>19</v>
      </c>
      <c r="D277" s="66" t="s">
        <v>32</v>
      </c>
      <c r="E277" s="66" t="s">
        <v>9</v>
      </c>
      <c r="F277" s="67">
        <v>46573</v>
      </c>
      <c r="G277" s="67">
        <v>46593</v>
      </c>
      <c r="H277" s="62">
        <v>1</v>
      </c>
      <c r="I277" s="66"/>
    </row>
    <row r="278" spans="2:9" ht="20" customHeight="1">
      <c r="B278" s="66">
        <v>273</v>
      </c>
      <c r="C278" s="66" t="s">
        <v>19</v>
      </c>
      <c r="D278" s="66" t="s">
        <v>32</v>
      </c>
      <c r="E278" s="66" t="s">
        <v>15</v>
      </c>
      <c r="F278" s="67">
        <v>46576</v>
      </c>
      <c r="G278" s="67">
        <v>46592</v>
      </c>
      <c r="H278" s="62">
        <v>1.5</v>
      </c>
      <c r="I278" s="66"/>
    </row>
    <row r="279" spans="2:9" ht="20" customHeight="1">
      <c r="B279" s="66">
        <v>274</v>
      </c>
      <c r="C279" s="66" t="s">
        <v>19</v>
      </c>
      <c r="D279" s="66" t="s">
        <v>32</v>
      </c>
      <c r="E279" s="66" t="s">
        <v>13</v>
      </c>
      <c r="F279" s="67">
        <v>46578</v>
      </c>
      <c r="G279" s="67">
        <v>46580</v>
      </c>
      <c r="H279" s="62">
        <v>1.5</v>
      </c>
      <c r="I279" s="66"/>
    </row>
    <row r="280" spans="2:9" ht="20" customHeight="1">
      <c r="B280" s="66">
        <v>275</v>
      </c>
      <c r="C280" s="66" t="s">
        <v>19</v>
      </c>
      <c r="D280" s="66" t="s">
        <v>32</v>
      </c>
      <c r="E280" s="66" t="s">
        <v>13</v>
      </c>
      <c r="F280" s="67">
        <v>46581</v>
      </c>
      <c r="G280" s="67">
        <v>46594</v>
      </c>
      <c r="H280" s="62">
        <v>1</v>
      </c>
      <c r="I280" s="66"/>
    </row>
    <row r="281" spans="2:9" ht="20" customHeight="1">
      <c r="B281" s="66">
        <v>276</v>
      </c>
      <c r="C281" s="66" t="s">
        <v>19</v>
      </c>
      <c r="D281" s="66" t="s">
        <v>32</v>
      </c>
      <c r="E281" s="66" t="s">
        <v>9</v>
      </c>
      <c r="F281" s="67">
        <v>46583</v>
      </c>
      <c r="G281" s="67">
        <v>46589</v>
      </c>
      <c r="H281" s="62">
        <v>0.5</v>
      </c>
      <c r="I281" s="66"/>
    </row>
    <row r="282" spans="2:9" ht="20" customHeight="1">
      <c r="B282" s="66">
        <v>277</v>
      </c>
      <c r="C282" s="66" t="s">
        <v>19</v>
      </c>
      <c r="D282" s="66" t="s">
        <v>32</v>
      </c>
      <c r="E282" s="66" t="s">
        <v>10</v>
      </c>
      <c r="F282" s="67">
        <v>46587</v>
      </c>
      <c r="G282" s="67">
        <v>46603</v>
      </c>
      <c r="H282" s="62">
        <v>0.5</v>
      </c>
      <c r="I282" s="66"/>
    </row>
    <row r="283" spans="2:9" ht="20" customHeight="1">
      <c r="B283" s="66">
        <v>278</v>
      </c>
      <c r="C283" s="66" t="s">
        <v>19</v>
      </c>
      <c r="D283" s="66" t="s">
        <v>32</v>
      </c>
      <c r="E283" s="66" t="s">
        <v>15</v>
      </c>
      <c r="F283" s="67">
        <v>46591</v>
      </c>
      <c r="G283" s="67">
        <v>46608</v>
      </c>
      <c r="H283" s="62">
        <v>1.5</v>
      </c>
      <c r="I283" s="66"/>
    </row>
    <row r="284" spans="2:9" ht="20" customHeight="1">
      <c r="B284" s="66">
        <v>279</v>
      </c>
      <c r="C284" s="66" t="s">
        <v>19</v>
      </c>
      <c r="D284" s="66" t="s">
        <v>32</v>
      </c>
      <c r="E284" s="66" t="s">
        <v>8</v>
      </c>
      <c r="F284" s="67">
        <v>46596</v>
      </c>
      <c r="G284" s="67">
        <v>46608</v>
      </c>
      <c r="H284" s="62">
        <v>1.5</v>
      </c>
      <c r="I284" s="66"/>
    </row>
    <row r="285" spans="2:9" ht="20" customHeight="1">
      <c r="B285" s="66">
        <v>280</v>
      </c>
      <c r="C285" s="66" t="s">
        <v>19</v>
      </c>
      <c r="D285" s="66" t="s">
        <v>32</v>
      </c>
      <c r="E285" s="66" t="s">
        <v>8</v>
      </c>
      <c r="F285" s="67">
        <v>46598</v>
      </c>
      <c r="G285" s="67">
        <v>46599</v>
      </c>
      <c r="H285" s="62">
        <v>0.5</v>
      </c>
      <c r="I285" s="66"/>
    </row>
    <row r="286" spans="2:9" ht="20" customHeight="1">
      <c r="B286" s="66">
        <v>281</v>
      </c>
      <c r="C286" s="66" t="s">
        <v>19</v>
      </c>
      <c r="D286" s="66" t="s">
        <v>32</v>
      </c>
      <c r="E286" s="66" t="s">
        <v>15</v>
      </c>
      <c r="F286" s="67">
        <v>46599</v>
      </c>
      <c r="G286" s="67">
        <v>46604</v>
      </c>
      <c r="H286" s="62">
        <v>1.5</v>
      </c>
      <c r="I286" s="66"/>
    </row>
    <row r="287" spans="2:9" ht="20" customHeight="1">
      <c r="B287" s="66">
        <v>282</v>
      </c>
      <c r="C287" s="66" t="s">
        <v>19</v>
      </c>
      <c r="D287" s="66" t="s">
        <v>32</v>
      </c>
      <c r="E287" s="66" t="s">
        <v>11</v>
      </c>
      <c r="F287" s="67">
        <v>46600</v>
      </c>
      <c r="G287" s="67">
        <v>46602</v>
      </c>
      <c r="H287" s="62">
        <v>1.5</v>
      </c>
      <c r="I287" s="66"/>
    </row>
    <row r="288" spans="2:9" ht="20" customHeight="1">
      <c r="B288" s="66">
        <v>283</v>
      </c>
      <c r="C288" s="66" t="s">
        <v>19</v>
      </c>
      <c r="D288" s="66" t="s">
        <v>32</v>
      </c>
      <c r="E288" s="66" t="s">
        <v>13</v>
      </c>
      <c r="F288" s="67">
        <v>46601</v>
      </c>
      <c r="G288" s="67">
        <v>46603</v>
      </c>
      <c r="H288" s="62">
        <v>1</v>
      </c>
      <c r="I288" s="66"/>
    </row>
    <row r="289" spans="2:9" ht="20" customHeight="1">
      <c r="B289" s="66">
        <v>284</v>
      </c>
      <c r="C289" s="66" t="s">
        <v>19</v>
      </c>
      <c r="D289" s="66" t="s">
        <v>32</v>
      </c>
      <c r="E289" s="66" t="s">
        <v>9</v>
      </c>
      <c r="F289" s="67">
        <v>46602</v>
      </c>
      <c r="G289" s="67">
        <v>46608</v>
      </c>
      <c r="H289" s="62">
        <v>0.5</v>
      </c>
      <c r="I289" s="66"/>
    </row>
    <row r="290" spans="2:9" ht="20" customHeight="1">
      <c r="B290" s="66">
        <v>285</v>
      </c>
      <c r="C290" s="66" t="s">
        <v>19</v>
      </c>
      <c r="D290" s="66" t="s">
        <v>32</v>
      </c>
      <c r="E290" s="66" t="s">
        <v>13</v>
      </c>
      <c r="F290" s="67">
        <v>46605</v>
      </c>
      <c r="G290" s="67">
        <v>46611</v>
      </c>
      <c r="H290" s="62">
        <v>1.5</v>
      </c>
      <c r="I290" s="66"/>
    </row>
    <row r="291" spans="2:9" ht="20" customHeight="1">
      <c r="B291" s="66">
        <v>286</v>
      </c>
      <c r="C291" s="66" t="s">
        <v>19</v>
      </c>
      <c r="D291" s="66" t="s">
        <v>32</v>
      </c>
      <c r="E291" s="66" t="s">
        <v>14</v>
      </c>
      <c r="F291" s="67">
        <v>46608</v>
      </c>
      <c r="G291" s="67">
        <v>46618</v>
      </c>
      <c r="H291" s="62">
        <v>1.5</v>
      </c>
      <c r="I291" s="66"/>
    </row>
    <row r="292" spans="2:9" ht="20" customHeight="1">
      <c r="B292" s="66">
        <v>287</v>
      </c>
      <c r="C292" s="66" t="s">
        <v>19</v>
      </c>
      <c r="D292" s="66" t="s">
        <v>32</v>
      </c>
      <c r="E292" s="66" t="s">
        <v>14</v>
      </c>
      <c r="F292" s="67">
        <v>46610</v>
      </c>
      <c r="G292" s="67">
        <v>46633</v>
      </c>
      <c r="H292" s="62">
        <v>1</v>
      </c>
      <c r="I292" s="66"/>
    </row>
    <row r="293" spans="2:9" ht="20" customHeight="1">
      <c r="B293" s="66">
        <v>288</v>
      </c>
      <c r="C293" s="66" t="s">
        <v>19</v>
      </c>
      <c r="D293" s="66" t="s">
        <v>32</v>
      </c>
      <c r="E293" s="66" t="s">
        <v>12</v>
      </c>
      <c r="F293" s="67">
        <v>46614</v>
      </c>
      <c r="G293" s="67">
        <v>46634</v>
      </c>
      <c r="H293" s="62">
        <v>1</v>
      </c>
      <c r="I293" s="66"/>
    </row>
    <row r="294" spans="2:9" ht="20" customHeight="1">
      <c r="B294" s="66">
        <v>289</v>
      </c>
      <c r="C294" s="66" t="s">
        <v>19</v>
      </c>
      <c r="D294" s="66" t="s">
        <v>32</v>
      </c>
      <c r="E294" s="66" t="s">
        <v>9</v>
      </c>
      <c r="F294" s="67">
        <v>46619</v>
      </c>
      <c r="G294" s="67">
        <v>46620</v>
      </c>
      <c r="H294" s="62">
        <v>1.5</v>
      </c>
      <c r="I294" s="66"/>
    </row>
    <row r="295" spans="2:9" ht="20" customHeight="1">
      <c r="B295" s="66">
        <v>290</v>
      </c>
      <c r="C295" s="66" t="s">
        <v>19</v>
      </c>
      <c r="D295" s="66" t="s">
        <v>32</v>
      </c>
      <c r="E295" s="66" t="s">
        <v>8</v>
      </c>
      <c r="F295" s="67">
        <v>46624</v>
      </c>
      <c r="G295" s="67">
        <v>46641</v>
      </c>
      <c r="H295" s="62">
        <v>1</v>
      </c>
      <c r="I295" s="66"/>
    </row>
    <row r="296" spans="2:9" ht="20" customHeight="1">
      <c r="B296" s="66">
        <v>291</v>
      </c>
      <c r="C296" s="66" t="s">
        <v>19</v>
      </c>
      <c r="D296" s="66" t="s">
        <v>32</v>
      </c>
      <c r="E296" s="66" t="s">
        <v>13</v>
      </c>
      <c r="F296" s="67">
        <v>46626</v>
      </c>
      <c r="G296" s="67">
        <v>46629</v>
      </c>
      <c r="H296" s="62">
        <v>0.5</v>
      </c>
      <c r="I296" s="66"/>
    </row>
    <row r="297" spans="2:9" ht="20" customHeight="1">
      <c r="B297" s="66">
        <v>292</v>
      </c>
      <c r="C297" s="66" t="s">
        <v>19</v>
      </c>
      <c r="D297" s="66" t="s">
        <v>32</v>
      </c>
      <c r="E297" s="66" t="s">
        <v>14</v>
      </c>
      <c r="F297" s="67">
        <v>46630</v>
      </c>
      <c r="G297" s="67">
        <v>46638</v>
      </c>
      <c r="H297" s="62">
        <v>0.5</v>
      </c>
      <c r="I297" s="66"/>
    </row>
    <row r="298" spans="2:9" ht="20" customHeight="1">
      <c r="B298" s="66">
        <v>293</v>
      </c>
      <c r="C298" s="66" t="s">
        <v>19</v>
      </c>
      <c r="D298" s="66" t="s">
        <v>32</v>
      </c>
      <c r="E298" s="66" t="s">
        <v>11</v>
      </c>
      <c r="F298" s="67">
        <v>46632</v>
      </c>
      <c r="G298" s="67">
        <v>46636</v>
      </c>
      <c r="H298" s="62">
        <v>0.5</v>
      </c>
      <c r="I298" s="66"/>
    </row>
    <row r="299" spans="2:9" ht="20" customHeight="1">
      <c r="B299" s="66">
        <v>294</v>
      </c>
      <c r="C299" s="66" t="s">
        <v>19</v>
      </c>
      <c r="D299" s="66" t="s">
        <v>32</v>
      </c>
      <c r="E299" s="66" t="s">
        <v>8</v>
      </c>
      <c r="F299" s="67">
        <v>46633</v>
      </c>
      <c r="G299" s="67">
        <v>46657</v>
      </c>
      <c r="H299" s="62">
        <v>0.5</v>
      </c>
      <c r="I299" s="66"/>
    </row>
    <row r="300" spans="2:9" ht="20" customHeight="1">
      <c r="B300" s="66">
        <v>295</v>
      </c>
      <c r="C300" s="66" t="s">
        <v>19</v>
      </c>
      <c r="D300" s="66" t="s">
        <v>32</v>
      </c>
      <c r="E300" s="66" t="s">
        <v>14</v>
      </c>
      <c r="F300" s="67">
        <v>46635</v>
      </c>
      <c r="G300" s="67">
        <v>46652</v>
      </c>
      <c r="H300" s="62">
        <v>1</v>
      </c>
      <c r="I300" s="66"/>
    </row>
    <row r="301" spans="2:9" ht="20" customHeight="1">
      <c r="B301" s="66">
        <v>296</v>
      </c>
      <c r="C301" s="66" t="s">
        <v>19</v>
      </c>
      <c r="D301" s="66" t="s">
        <v>32</v>
      </c>
      <c r="E301" s="66" t="s">
        <v>12</v>
      </c>
      <c r="F301" s="67">
        <v>46637</v>
      </c>
      <c r="G301" s="67">
        <v>46638</v>
      </c>
      <c r="H301" s="62">
        <v>0.5</v>
      </c>
      <c r="I301" s="66"/>
    </row>
    <row r="302" spans="2:9" ht="20" customHeight="1">
      <c r="B302" s="66">
        <v>297</v>
      </c>
      <c r="C302" s="66" t="s">
        <v>19</v>
      </c>
      <c r="D302" s="66" t="s">
        <v>32</v>
      </c>
      <c r="E302" s="66" t="s">
        <v>10</v>
      </c>
      <c r="F302" s="67">
        <v>46642</v>
      </c>
      <c r="G302" s="67">
        <v>46649</v>
      </c>
      <c r="H302" s="62">
        <v>1</v>
      </c>
      <c r="I302" s="66"/>
    </row>
    <row r="303" spans="2:9" ht="20" customHeight="1">
      <c r="B303" s="66">
        <v>298</v>
      </c>
      <c r="C303" s="66" t="s">
        <v>19</v>
      </c>
      <c r="D303" s="66" t="s">
        <v>32</v>
      </c>
      <c r="E303" s="66" t="s">
        <v>9</v>
      </c>
      <c r="F303" s="67">
        <v>46645</v>
      </c>
      <c r="G303" s="67">
        <v>46656</v>
      </c>
      <c r="H303" s="62">
        <v>0.5</v>
      </c>
      <c r="I303" s="66"/>
    </row>
    <row r="304" spans="2:9" ht="20" customHeight="1">
      <c r="B304" s="66">
        <v>299</v>
      </c>
      <c r="C304" s="66" t="s">
        <v>19</v>
      </c>
      <c r="D304" s="66" t="s">
        <v>32</v>
      </c>
      <c r="E304" s="66" t="s">
        <v>11</v>
      </c>
      <c r="F304" s="67">
        <v>46649</v>
      </c>
      <c r="G304" s="67">
        <v>46664</v>
      </c>
      <c r="H304" s="62">
        <v>1</v>
      </c>
      <c r="I304" s="66"/>
    </row>
    <row r="305" spans="2:9" ht="20" customHeight="1">
      <c r="B305" s="66">
        <v>300</v>
      </c>
      <c r="C305" s="66" t="s">
        <v>19</v>
      </c>
      <c r="D305" s="66" t="s">
        <v>32</v>
      </c>
      <c r="E305" s="66" t="s">
        <v>10</v>
      </c>
      <c r="F305" s="67">
        <v>46654</v>
      </c>
      <c r="G305" s="67">
        <v>46664</v>
      </c>
      <c r="H305" s="62">
        <v>1</v>
      </c>
      <c r="I305" s="66"/>
    </row>
    <row r="306" spans="2:9" ht="20" customHeight="1">
      <c r="B306" s="66">
        <v>301</v>
      </c>
      <c r="C306" s="66" t="s">
        <v>20</v>
      </c>
      <c r="D306" s="66" t="s">
        <v>32</v>
      </c>
      <c r="E306" s="66" t="s">
        <v>13</v>
      </c>
      <c r="F306" s="67">
        <v>46054</v>
      </c>
      <c r="G306" s="67">
        <v>46075</v>
      </c>
      <c r="H306" s="62">
        <v>1.5</v>
      </c>
      <c r="I306" s="66"/>
    </row>
    <row r="307" spans="2:9" ht="20" customHeight="1">
      <c r="B307" s="66">
        <v>302</v>
      </c>
      <c r="C307" s="66" t="s">
        <v>20</v>
      </c>
      <c r="D307" s="66" t="s">
        <v>32</v>
      </c>
      <c r="E307" s="66" t="s">
        <v>13</v>
      </c>
      <c r="F307" s="67">
        <v>46059</v>
      </c>
      <c r="G307" s="67">
        <v>46062</v>
      </c>
      <c r="H307" s="62">
        <v>1</v>
      </c>
      <c r="I307" s="66"/>
    </row>
    <row r="308" spans="2:9" ht="20" customHeight="1">
      <c r="B308" s="66">
        <v>303</v>
      </c>
      <c r="C308" s="66" t="s">
        <v>20</v>
      </c>
      <c r="D308" s="66" t="s">
        <v>32</v>
      </c>
      <c r="E308" s="66" t="s">
        <v>15</v>
      </c>
      <c r="F308" s="67">
        <v>46061</v>
      </c>
      <c r="G308" s="67">
        <v>46082</v>
      </c>
      <c r="H308" s="62">
        <v>0.5</v>
      </c>
      <c r="I308" s="66"/>
    </row>
    <row r="309" spans="2:9" ht="20" customHeight="1">
      <c r="B309" s="66">
        <v>304</v>
      </c>
      <c r="C309" s="66" t="s">
        <v>20</v>
      </c>
      <c r="D309" s="66" t="s">
        <v>32</v>
      </c>
      <c r="E309" s="66" t="s">
        <v>8</v>
      </c>
      <c r="F309" s="67">
        <v>46066</v>
      </c>
      <c r="G309" s="67">
        <v>46072</v>
      </c>
      <c r="H309" s="62">
        <v>1</v>
      </c>
      <c r="I309" s="66"/>
    </row>
    <row r="310" spans="2:9" ht="20" customHeight="1">
      <c r="B310" s="66">
        <v>305</v>
      </c>
      <c r="C310" s="66" t="s">
        <v>20</v>
      </c>
      <c r="D310" s="66" t="s">
        <v>32</v>
      </c>
      <c r="E310" s="66" t="s">
        <v>15</v>
      </c>
      <c r="F310" s="67">
        <v>46071</v>
      </c>
      <c r="G310" s="67">
        <v>46083</v>
      </c>
      <c r="H310" s="62">
        <v>1.5</v>
      </c>
      <c r="I310" s="66"/>
    </row>
    <row r="311" spans="2:9" ht="20" customHeight="1">
      <c r="B311" s="66">
        <v>306</v>
      </c>
      <c r="C311" s="66" t="s">
        <v>20</v>
      </c>
      <c r="D311" s="66" t="s">
        <v>32</v>
      </c>
      <c r="E311" s="66" t="s">
        <v>8</v>
      </c>
      <c r="F311" s="67">
        <v>46072</v>
      </c>
      <c r="G311" s="67">
        <v>46091</v>
      </c>
      <c r="H311" s="62">
        <v>0.5</v>
      </c>
      <c r="I311" s="66"/>
    </row>
    <row r="312" spans="2:9" ht="20" customHeight="1">
      <c r="B312" s="66">
        <v>307</v>
      </c>
      <c r="C312" s="66" t="s">
        <v>20</v>
      </c>
      <c r="D312" s="66" t="s">
        <v>32</v>
      </c>
      <c r="E312" s="66" t="s">
        <v>11</v>
      </c>
      <c r="F312" s="67">
        <v>46077</v>
      </c>
      <c r="G312" s="67">
        <v>46085</v>
      </c>
      <c r="H312" s="62">
        <v>1.5</v>
      </c>
      <c r="I312" s="66"/>
    </row>
    <row r="313" spans="2:9" ht="20" customHeight="1">
      <c r="B313" s="66">
        <v>308</v>
      </c>
      <c r="C313" s="66" t="s">
        <v>20</v>
      </c>
      <c r="D313" s="66" t="s">
        <v>32</v>
      </c>
      <c r="E313" s="66" t="s">
        <v>13</v>
      </c>
      <c r="F313" s="67">
        <v>46079</v>
      </c>
      <c r="G313" s="67">
        <v>46091</v>
      </c>
      <c r="H313" s="62">
        <v>1.5</v>
      </c>
      <c r="I313" s="66"/>
    </row>
    <row r="314" spans="2:9" ht="20" customHeight="1">
      <c r="B314" s="66">
        <v>309</v>
      </c>
      <c r="C314" s="66" t="s">
        <v>20</v>
      </c>
      <c r="D314" s="66" t="s">
        <v>32</v>
      </c>
      <c r="E314" s="66" t="s">
        <v>12</v>
      </c>
      <c r="F314" s="67">
        <v>46080</v>
      </c>
      <c r="G314" s="67">
        <v>46090</v>
      </c>
      <c r="H314" s="62">
        <v>0.5</v>
      </c>
      <c r="I314" s="66"/>
    </row>
    <row r="315" spans="2:9" ht="20" customHeight="1">
      <c r="B315" s="66">
        <v>310</v>
      </c>
      <c r="C315" s="66" t="s">
        <v>20</v>
      </c>
      <c r="D315" s="66" t="s">
        <v>32</v>
      </c>
      <c r="E315" s="66" t="s">
        <v>11</v>
      </c>
      <c r="F315" s="67">
        <v>46084</v>
      </c>
      <c r="G315" s="67">
        <v>46102</v>
      </c>
      <c r="H315" s="62">
        <v>1</v>
      </c>
      <c r="I315" s="66"/>
    </row>
    <row r="316" spans="2:9" ht="20" customHeight="1">
      <c r="B316" s="66">
        <v>311</v>
      </c>
      <c r="C316" s="66" t="s">
        <v>20</v>
      </c>
      <c r="D316" s="66" t="s">
        <v>32</v>
      </c>
      <c r="E316" s="66" t="s">
        <v>11</v>
      </c>
      <c r="F316" s="67">
        <v>46086</v>
      </c>
      <c r="G316" s="67">
        <v>46102</v>
      </c>
      <c r="H316" s="62">
        <v>1.5</v>
      </c>
      <c r="I316" s="66"/>
    </row>
    <row r="317" spans="2:9" ht="20" customHeight="1">
      <c r="B317" s="66">
        <v>312</v>
      </c>
      <c r="C317" s="66" t="s">
        <v>20</v>
      </c>
      <c r="D317" s="66" t="s">
        <v>32</v>
      </c>
      <c r="E317" s="66" t="s">
        <v>11</v>
      </c>
      <c r="F317" s="67">
        <v>46089</v>
      </c>
      <c r="G317" s="67">
        <v>46100</v>
      </c>
      <c r="H317" s="62">
        <v>0.5</v>
      </c>
      <c r="I317" s="66"/>
    </row>
    <row r="318" spans="2:9" ht="20" customHeight="1">
      <c r="B318" s="66">
        <v>313</v>
      </c>
      <c r="C318" s="66" t="s">
        <v>20</v>
      </c>
      <c r="D318" s="66" t="s">
        <v>32</v>
      </c>
      <c r="E318" s="66" t="s">
        <v>9</v>
      </c>
      <c r="F318" s="67">
        <v>46094</v>
      </c>
      <c r="G318" s="67">
        <v>46114</v>
      </c>
      <c r="H318" s="62">
        <v>1.5</v>
      </c>
      <c r="I318" s="66"/>
    </row>
    <row r="319" spans="2:9" ht="20" customHeight="1">
      <c r="B319" s="66">
        <v>314</v>
      </c>
      <c r="C319" s="66" t="s">
        <v>20</v>
      </c>
      <c r="D319" s="66" t="s">
        <v>32</v>
      </c>
      <c r="E319" s="66" t="s">
        <v>14</v>
      </c>
      <c r="F319" s="67">
        <v>46099</v>
      </c>
      <c r="G319" s="67">
        <v>46118</v>
      </c>
      <c r="H319" s="62">
        <v>1</v>
      </c>
      <c r="I319" s="66"/>
    </row>
    <row r="320" spans="2:9" ht="20" customHeight="1">
      <c r="B320" s="66">
        <v>315</v>
      </c>
      <c r="C320" s="66" t="s">
        <v>20</v>
      </c>
      <c r="D320" s="66" t="s">
        <v>32</v>
      </c>
      <c r="E320" s="66" t="s">
        <v>10</v>
      </c>
      <c r="F320" s="67">
        <v>46102</v>
      </c>
      <c r="G320" s="67">
        <v>46110</v>
      </c>
      <c r="H320" s="62">
        <v>1</v>
      </c>
      <c r="I320" s="66"/>
    </row>
    <row r="321" spans="2:9" ht="20" customHeight="1">
      <c r="B321" s="66">
        <v>316</v>
      </c>
      <c r="C321" s="66" t="s">
        <v>20</v>
      </c>
      <c r="D321" s="66" t="s">
        <v>32</v>
      </c>
      <c r="E321" s="66" t="s">
        <v>14</v>
      </c>
      <c r="F321" s="67">
        <v>46105</v>
      </c>
      <c r="G321" s="67">
        <v>46113</v>
      </c>
      <c r="H321" s="62">
        <v>0.5</v>
      </c>
      <c r="I321" s="66"/>
    </row>
    <row r="322" spans="2:9" ht="20" customHeight="1">
      <c r="B322" s="66">
        <v>317</v>
      </c>
      <c r="C322" s="66" t="s">
        <v>20</v>
      </c>
      <c r="D322" s="66" t="s">
        <v>32</v>
      </c>
      <c r="E322" s="66" t="s">
        <v>10</v>
      </c>
      <c r="F322" s="67">
        <v>46109</v>
      </c>
      <c r="G322" s="67">
        <v>46117</v>
      </c>
      <c r="H322" s="62">
        <v>0.5</v>
      </c>
      <c r="I322" s="66"/>
    </row>
    <row r="323" spans="2:9" ht="20" customHeight="1">
      <c r="B323" s="66">
        <v>318</v>
      </c>
      <c r="C323" s="66" t="s">
        <v>20</v>
      </c>
      <c r="D323" s="66" t="s">
        <v>32</v>
      </c>
      <c r="E323" s="66" t="s">
        <v>11</v>
      </c>
      <c r="F323" s="67">
        <v>46110</v>
      </c>
      <c r="G323" s="67">
        <v>46113</v>
      </c>
      <c r="H323" s="62">
        <v>0.5</v>
      </c>
      <c r="I323" s="66"/>
    </row>
    <row r="324" spans="2:9" ht="20" customHeight="1">
      <c r="B324" s="66">
        <v>319</v>
      </c>
      <c r="C324" s="66" t="s">
        <v>20</v>
      </c>
      <c r="D324" s="66" t="s">
        <v>32</v>
      </c>
      <c r="E324" s="66" t="s">
        <v>15</v>
      </c>
      <c r="F324" s="67">
        <v>46111</v>
      </c>
      <c r="G324" s="67">
        <v>46114</v>
      </c>
      <c r="H324" s="62">
        <v>1</v>
      </c>
      <c r="I324" s="66"/>
    </row>
    <row r="325" spans="2:9" ht="20" customHeight="1">
      <c r="B325" s="66">
        <v>320</v>
      </c>
      <c r="C325" s="66" t="s">
        <v>20</v>
      </c>
      <c r="D325" s="66" t="s">
        <v>32</v>
      </c>
      <c r="E325" s="66" t="s">
        <v>8</v>
      </c>
      <c r="F325" s="67">
        <v>46114</v>
      </c>
      <c r="G325" s="67">
        <v>46139</v>
      </c>
      <c r="H325" s="62">
        <v>1.5</v>
      </c>
      <c r="I325" s="66"/>
    </row>
    <row r="326" spans="2:9" ht="20" customHeight="1">
      <c r="B326" s="66">
        <v>321</v>
      </c>
      <c r="C326" s="66" t="s">
        <v>20</v>
      </c>
      <c r="D326" s="66" t="s">
        <v>32</v>
      </c>
      <c r="E326" s="66" t="s">
        <v>13</v>
      </c>
      <c r="F326" s="67">
        <v>46116</v>
      </c>
      <c r="G326" s="67">
        <v>46136</v>
      </c>
      <c r="H326" s="62">
        <v>1</v>
      </c>
      <c r="I326" s="66"/>
    </row>
    <row r="327" spans="2:9" ht="20" customHeight="1">
      <c r="B327" s="66">
        <v>322</v>
      </c>
      <c r="C327" s="66" t="s">
        <v>20</v>
      </c>
      <c r="D327" s="66" t="s">
        <v>32</v>
      </c>
      <c r="E327" s="66" t="s">
        <v>10</v>
      </c>
      <c r="F327" s="67">
        <v>46121</v>
      </c>
      <c r="G327" s="67">
        <v>46146</v>
      </c>
      <c r="H327" s="62">
        <v>0.5</v>
      </c>
      <c r="I327" s="66"/>
    </row>
    <row r="328" spans="2:9" ht="20" customHeight="1">
      <c r="B328" s="66">
        <v>323</v>
      </c>
      <c r="C328" s="66" t="s">
        <v>20</v>
      </c>
      <c r="D328" s="66" t="s">
        <v>32</v>
      </c>
      <c r="E328" s="66" t="s">
        <v>9</v>
      </c>
      <c r="F328" s="67">
        <v>46122</v>
      </c>
      <c r="G328" s="67">
        <v>46139</v>
      </c>
      <c r="H328" s="62">
        <v>0.5</v>
      </c>
      <c r="I328" s="66"/>
    </row>
    <row r="329" spans="2:9" ht="20" customHeight="1">
      <c r="B329" s="66">
        <v>324</v>
      </c>
      <c r="C329" s="66" t="s">
        <v>20</v>
      </c>
      <c r="D329" s="66" t="s">
        <v>32</v>
      </c>
      <c r="E329" s="66" t="s">
        <v>13</v>
      </c>
      <c r="F329" s="67">
        <v>46123</v>
      </c>
      <c r="G329" s="67">
        <v>46135</v>
      </c>
      <c r="H329" s="62">
        <v>1.5</v>
      </c>
      <c r="I329" s="66"/>
    </row>
    <row r="330" spans="2:9" ht="20" customHeight="1">
      <c r="B330" s="66">
        <v>325</v>
      </c>
      <c r="C330" s="66" t="s">
        <v>20</v>
      </c>
      <c r="D330" s="66" t="s">
        <v>32</v>
      </c>
      <c r="E330" s="66" t="s">
        <v>8</v>
      </c>
      <c r="F330" s="67">
        <v>46128</v>
      </c>
      <c r="G330" s="67">
        <v>46129</v>
      </c>
      <c r="H330" s="62">
        <v>1</v>
      </c>
      <c r="I330" s="66"/>
    </row>
    <row r="331" spans="2:9" ht="20" customHeight="1">
      <c r="B331" s="66">
        <v>326</v>
      </c>
      <c r="C331" s="66" t="s">
        <v>20</v>
      </c>
      <c r="D331" s="66" t="s">
        <v>32</v>
      </c>
      <c r="E331" s="66" t="s">
        <v>10</v>
      </c>
      <c r="F331" s="67">
        <v>46132</v>
      </c>
      <c r="G331" s="67">
        <v>46142</v>
      </c>
      <c r="H331" s="62">
        <v>1</v>
      </c>
      <c r="I331" s="66"/>
    </row>
    <row r="332" spans="2:9" ht="20" customHeight="1">
      <c r="B332" s="66">
        <v>327</v>
      </c>
      <c r="C332" s="66" t="s">
        <v>20</v>
      </c>
      <c r="D332" s="66" t="s">
        <v>32</v>
      </c>
      <c r="E332" s="66" t="s">
        <v>10</v>
      </c>
      <c r="F332" s="67">
        <v>46136</v>
      </c>
      <c r="G332" s="67">
        <v>46141</v>
      </c>
      <c r="H332" s="62">
        <v>1</v>
      </c>
      <c r="I332" s="66"/>
    </row>
    <row r="333" spans="2:9" ht="20" customHeight="1">
      <c r="B333" s="66">
        <v>328</v>
      </c>
      <c r="C333" s="66" t="s">
        <v>20</v>
      </c>
      <c r="D333" s="66" t="s">
        <v>32</v>
      </c>
      <c r="E333" s="66" t="s">
        <v>10</v>
      </c>
      <c r="F333" s="67">
        <v>46138</v>
      </c>
      <c r="G333" s="67">
        <v>46149</v>
      </c>
      <c r="H333" s="62">
        <v>0.5</v>
      </c>
      <c r="I333" s="66"/>
    </row>
    <row r="334" spans="2:9" ht="20" customHeight="1">
      <c r="B334" s="66">
        <v>329</v>
      </c>
      <c r="C334" s="66" t="s">
        <v>20</v>
      </c>
      <c r="D334" s="66" t="s">
        <v>32</v>
      </c>
      <c r="E334" s="66" t="s">
        <v>8</v>
      </c>
      <c r="F334" s="67">
        <v>46141</v>
      </c>
      <c r="G334" s="67">
        <v>46162</v>
      </c>
      <c r="H334" s="62">
        <v>0.5</v>
      </c>
      <c r="I334" s="66"/>
    </row>
    <row r="335" spans="2:9" ht="20" customHeight="1">
      <c r="B335" s="66">
        <v>330</v>
      </c>
      <c r="C335" s="66" t="s">
        <v>20</v>
      </c>
      <c r="D335" s="66" t="s">
        <v>32</v>
      </c>
      <c r="E335" s="66" t="s">
        <v>11</v>
      </c>
      <c r="F335" s="67">
        <v>46146</v>
      </c>
      <c r="G335" s="67">
        <v>46160</v>
      </c>
      <c r="H335" s="62">
        <v>1</v>
      </c>
      <c r="I335" s="66"/>
    </row>
    <row r="336" spans="2:9" ht="20" customHeight="1">
      <c r="B336" s="66">
        <v>331</v>
      </c>
      <c r="C336" s="66" t="s">
        <v>20</v>
      </c>
      <c r="D336" s="66" t="s">
        <v>32</v>
      </c>
      <c r="E336" s="66" t="s">
        <v>8</v>
      </c>
      <c r="F336" s="67">
        <v>46151</v>
      </c>
      <c r="G336" s="67">
        <v>46174</v>
      </c>
      <c r="H336" s="62">
        <v>1</v>
      </c>
      <c r="I336" s="66"/>
    </row>
    <row r="337" spans="2:9" ht="20" customHeight="1">
      <c r="B337" s="66">
        <v>332</v>
      </c>
      <c r="C337" s="66" t="s">
        <v>20</v>
      </c>
      <c r="D337" s="66" t="s">
        <v>32</v>
      </c>
      <c r="E337" s="66" t="s">
        <v>9</v>
      </c>
      <c r="F337" s="67">
        <v>46155</v>
      </c>
      <c r="G337" s="67">
        <v>46177</v>
      </c>
      <c r="H337" s="62">
        <v>0.5</v>
      </c>
      <c r="I337" s="66"/>
    </row>
    <row r="338" spans="2:9" ht="20" customHeight="1">
      <c r="B338" s="66">
        <v>333</v>
      </c>
      <c r="C338" s="66" t="s">
        <v>20</v>
      </c>
      <c r="D338" s="66" t="s">
        <v>32</v>
      </c>
      <c r="E338" s="66" t="s">
        <v>12</v>
      </c>
      <c r="F338" s="67">
        <v>46157</v>
      </c>
      <c r="G338" s="67">
        <v>46168</v>
      </c>
      <c r="H338" s="62">
        <v>1.5</v>
      </c>
      <c r="I338" s="66"/>
    </row>
    <row r="339" spans="2:9" ht="20" customHeight="1">
      <c r="B339" s="66">
        <v>334</v>
      </c>
      <c r="C339" s="66" t="s">
        <v>20</v>
      </c>
      <c r="D339" s="66" t="s">
        <v>32</v>
      </c>
      <c r="E339" s="66" t="s">
        <v>13</v>
      </c>
      <c r="F339" s="67">
        <v>46158</v>
      </c>
      <c r="G339" s="67">
        <v>46181</v>
      </c>
      <c r="H339" s="62">
        <v>0.5</v>
      </c>
      <c r="I339" s="66"/>
    </row>
    <row r="340" spans="2:9" ht="20" customHeight="1">
      <c r="B340" s="66">
        <v>335</v>
      </c>
      <c r="C340" s="66" t="s">
        <v>20</v>
      </c>
      <c r="D340" s="66" t="s">
        <v>32</v>
      </c>
      <c r="E340" s="66" t="s">
        <v>14</v>
      </c>
      <c r="F340" s="67">
        <v>46162</v>
      </c>
      <c r="G340" s="67">
        <v>46177</v>
      </c>
      <c r="H340" s="62">
        <v>0.5</v>
      </c>
      <c r="I340" s="66"/>
    </row>
    <row r="341" spans="2:9" ht="20" customHeight="1">
      <c r="B341" s="66">
        <v>336</v>
      </c>
      <c r="C341" s="66" t="s">
        <v>20</v>
      </c>
      <c r="D341" s="66" t="s">
        <v>32</v>
      </c>
      <c r="E341" s="66" t="s">
        <v>11</v>
      </c>
      <c r="F341" s="67">
        <v>46163</v>
      </c>
      <c r="G341" s="67">
        <v>46177</v>
      </c>
      <c r="H341" s="62">
        <v>1</v>
      </c>
      <c r="I341" s="66"/>
    </row>
    <row r="342" spans="2:9" ht="20" customHeight="1">
      <c r="B342" s="66">
        <v>337</v>
      </c>
      <c r="C342" s="66" t="s">
        <v>20</v>
      </c>
      <c r="D342" s="66" t="s">
        <v>32</v>
      </c>
      <c r="E342" s="66" t="s">
        <v>10</v>
      </c>
      <c r="F342" s="67">
        <v>46168</v>
      </c>
      <c r="G342" s="67">
        <v>46169</v>
      </c>
      <c r="H342" s="62">
        <v>1</v>
      </c>
      <c r="I342" s="66"/>
    </row>
    <row r="343" spans="2:9" ht="20" customHeight="1">
      <c r="B343" s="66">
        <v>338</v>
      </c>
      <c r="C343" s="66" t="s">
        <v>20</v>
      </c>
      <c r="D343" s="66" t="s">
        <v>32</v>
      </c>
      <c r="E343" s="66" t="s">
        <v>11</v>
      </c>
      <c r="F343" s="67">
        <v>46171</v>
      </c>
      <c r="G343" s="67">
        <v>46195</v>
      </c>
      <c r="H343" s="62">
        <v>1</v>
      </c>
      <c r="I343" s="66"/>
    </row>
    <row r="344" spans="2:9" ht="20" customHeight="1">
      <c r="B344" s="66">
        <v>339</v>
      </c>
      <c r="C344" s="66" t="s">
        <v>20</v>
      </c>
      <c r="D344" s="66" t="s">
        <v>32</v>
      </c>
      <c r="E344" s="66" t="s">
        <v>9</v>
      </c>
      <c r="F344" s="67">
        <v>46173</v>
      </c>
      <c r="G344" s="67">
        <v>46198</v>
      </c>
      <c r="H344" s="62">
        <v>0.5</v>
      </c>
      <c r="I344" s="66"/>
    </row>
    <row r="345" spans="2:9" ht="20" customHeight="1">
      <c r="B345" s="66">
        <v>340</v>
      </c>
      <c r="C345" s="66" t="s">
        <v>20</v>
      </c>
      <c r="D345" s="66" t="s">
        <v>32</v>
      </c>
      <c r="E345" s="66" t="s">
        <v>9</v>
      </c>
      <c r="F345" s="67">
        <v>46178</v>
      </c>
      <c r="G345" s="67">
        <v>46187</v>
      </c>
      <c r="H345" s="62">
        <v>1</v>
      </c>
      <c r="I345" s="66"/>
    </row>
    <row r="346" spans="2:9" ht="20" customHeight="1">
      <c r="B346" s="66">
        <v>341</v>
      </c>
      <c r="C346" s="66" t="s">
        <v>20</v>
      </c>
      <c r="D346" s="66" t="s">
        <v>32</v>
      </c>
      <c r="E346" s="66" t="s">
        <v>8</v>
      </c>
      <c r="F346" s="67">
        <v>46182</v>
      </c>
      <c r="G346" s="67">
        <v>46206</v>
      </c>
      <c r="H346" s="62">
        <v>1</v>
      </c>
      <c r="I346" s="66"/>
    </row>
    <row r="347" spans="2:9" ht="20" customHeight="1">
      <c r="B347" s="66">
        <v>342</v>
      </c>
      <c r="C347" s="66" t="s">
        <v>20</v>
      </c>
      <c r="D347" s="66" t="s">
        <v>32</v>
      </c>
      <c r="E347" s="66" t="s">
        <v>10</v>
      </c>
      <c r="F347" s="67">
        <v>46184</v>
      </c>
      <c r="G347" s="67">
        <v>46185</v>
      </c>
      <c r="H347" s="62">
        <v>0.5</v>
      </c>
      <c r="I347" s="66"/>
    </row>
    <row r="348" spans="2:9" ht="20" customHeight="1">
      <c r="B348" s="66">
        <v>343</v>
      </c>
      <c r="C348" s="66" t="s">
        <v>20</v>
      </c>
      <c r="D348" s="66" t="s">
        <v>32</v>
      </c>
      <c r="E348" s="66" t="s">
        <v>13</v>
      </c>
      <c r="F348" s="67">
        <v>46189</v>
      </c>
      <c r="G348" s="67">
        <v>46191</v>
      </c>
      <c r="H348" s="62">
        <v>0.5</v>
      </c>
      <c r="I348" s="66"/>
    </row>
    <row r="349" spans="2:9" ht="20" customHeight="1">
      <c r="B349" s="66">
        <v>344</v>
      </c>
      <c r="C349" s="66" t="s">
        <v>20</v>
      </c>
      <c r="D349" s="66" t="s">
        <v>32</v>
      </c>
      <c r="E349" s="66" t="s">
        <v>10</v>
      </c>
      <c r="F349" s="67">
        <v>46190</v>
      </c>
      <c r="G349" s="67">
        <v>46192</v>
      </c>
      <c r="H349" s="62">
        <v>1.5</v>
      </c>
      <c r="I349" s="66"/>
    </row>
    <row r="350" spans="2:9" ht="20" customHeight="1">
      <c r="B350" s="66">
        <v>345</v>
      </c>
      <c r="C350" s="66" t="s">
        <v>20</v>
      </c>
      <c r="D350" s="66" t="s">
        <v>32</v>
      </c>
      <c r="E350" s="66" t="s">
        <v>10</v>
      </c>
      <c r="F350" s="67">
        <v>46194</v>
      </c>
      <c r="G350" s="67">
        <v>46210</v>
      </c>
      <c r="H350" s="62">
        <v>1.5</v>
      </c>
      <c r="I350" s="66"/>
    </row>
    <row r="351" spans="2:9" ht="20" customHeight="1">
      <c r="B351" s="66">
        <v>346</v>
      </c>
      <c r="C351" s="66" t="s">
        <v>20</v>
      </c>
      <c r="D351" s="66" t="s">
        <v>32</v>
      </c>
      <c r="E351" s="66" t="s">
        <v>8</v>
      </c>
      <c r="F351" s="67">
        <v>46198</v>
      </c>
      <c r="G351" s="67">
        <v>46212</v>
      </c>
      <c r="H351" s="62">
        <v>1</v>
      </c>
      <c r="I351" s="66"/>
    </row>
    <row r="352" spans="2:9" ht="20" customHeight="1">
      <c r="B352" s="66">
        <v>347</v>
      </c>
      <c r="C352" s="66" t="s">
        <v>20</v>
      </c>
      <c r="D352" s="66" t="s">
        <v>32</v>
      </c>
      <c r="E352" s="66" t="s">
        <v>12</v>
      </c>
      <c r="F352" s="67">
        <v>46202</v>
      </c>
      <c r="G352" s="67">
        <v>46213</v>
      </c>
      <c r="H352" s="62">
        <v>1</v>
      </c>
      <c r="I352" s="66"/>
    </row>
    <row r="353" spans="2:9" ht="20" customHeight="1">
      <c r="B353" s="66">
        <v>348</v>
      </c>
      <c r="C353" s="66" t="s">
        <v>20</v>
      </c>
      <c r="D353" s="66" t="s">
        <v>32</v>
      </c>
      <c r="E353" s="66" t="s">
        <v>8</v>
      </c>
      <c r="F353" s="67">
        <v>46203</v>
      </c>
      <c r="G353" s="67">
        <v>46219</v>
      </c>
      <c r="H353" s="62">
        <v>1.5</v>
      </c>
      <c r="I353" s="66"/>
    </row>
    <row r="354" spans="2:9" ht="20" customHeight="1">
      <c r="B354" s="66">
        <v>349</v>
      </c>
      <c r="C354" s="66" t="s">
        <v>20</v>
      </c>
      <c r="D354" s="66" t="s">
        <v>32</v>
      </c>
      <c r="E354" s="66" t="s">
        <v>10</v>
      </c>
      <c r="F354" s="67">
        <v>46205</v>
      </c>
      <c r="G354" s="67">
        <v>46214</v>
      </c>
      <c r="H354" s="62">
        <v>1.5</v>
      </c>
      <c r="I354" s="66"/>
    </row>
    <row r="355" spans="2:9" ht="20" customHeight="1">
      <c r="B355" s="66">
        <v>350</v>
      </c>
      <c r="C355" s="66" t="s">
        <v>20</v>
      </c>
      <c r="D355" s="66" t="s">
        <v>32</v>
      </c>
      <c r="E355" s="66" t="s">
        <v>11</v>
      </c>
      <c r="F355" s="67">
        <v>46208</v>
      </c>
      <c r="G355" s="67">
        <v>46229</v>
      </c>
      <c r="H355" s="62">
        <v>1</v>
      </c>
      <c r="I355" s="66"/>
    </row>
    <row r="356" spans="2:9" ht="20" customHeight="1">
      <c r="B356" s="66">
        <v>351</v>
      </c>
      <c r="C356" s="66" t="s">
        <v>20</v>
      </c>
      <c r="D356" s="66" t="s">
        <v>32</v>
      </c>
      <c r="E356" s="66" t="s">
        <v>13</v>
      </c>
      <c r="F356" s="67">
        <v>46213</v>
      </c>
      <c r="G356" s="67">
        <v>46238</v>
      </c>
      <c r="H356" s="62">
        <v>1.5</v>
      </c>
      <c r="I356" s="66"/>
    </row>
    <row r="357" spans="2:9" ht="20" customHeight="1">
      <c r="B357" s="66">
        <v>352</v>
      </c>
      <c r="C357" s="66" t="s">
        <v>20</v>
      </c>
      <c r="D357" s="66" t="s">
        <v>32</v>
      </c>
      <c r="E357" s="66" t="s">
        <v>15</v>
      </c>
      <c r="F357" s="67">
        <v>46214</v>
      </c>
      <c r="G357" s="67">
        <v>46223</v>
      </c>
      <c r="H357" s="62">
        <v>0.5</v>
      </c>
      <c r="I357" s="66"/>
    </row>
    <row r="358" spans="2:9" ht="20" customHeight="1">
      <c r="B358" s="66">
        <v>353</v>
      </c>
      <c r="C358" s="66" t="s">
        <v>20</v>
      </c>
      <c r="D358" s="66" t="s">
        <v>32</v>
      </c>
      <c r="E358" s="66" t="s">
        <v>11</v>
      </c>
      <c r="F358" s="67">
        <v>46216</v>
      </c>
      <c r="G358" s="67">
        <v>46230</v>
      </c>
      <c r="H358" s="62">
        <v>1.5</v>
      </c>
      <c r="I358" s="66"/>
    </row>
    <row r="359" spans="2:9" ht="20" customHeight="1">
      <c r="B359" s="66">
        <v>354</v>
      </c>
      <c r="C359" s="66" t="s">
        <v>20</v>
      </c>
      <c r="D359" s="66" t="s">
        <v>32</v>
      </c>
      <c r="E359" s="66" t="s">
        <v>15</v>
      </c>
      <c r="F359" s="67">
        <v>46221</v>
      </c>
      <c r="G359" s="67">
        <v>46246</v>
      </c>
      <c r="H359" s="62">
        <v>1.5</v>
      </c>
      <c r="I359" s="66"/>
    </row>
    <row r="360" spans="2:9" ht="20" customHeight="1">
      <c r="B360" s="66">
        <v>355</v>
      </c>
      <c r="C360" s="66" t="s">
        <v>20</v>
      </c>
      <c r="D360" s="66" t="s">
        <v>32</v>
      </c>
      <c r="E360" s="66" t="s">
        <v>13</v>
      </c>
      <c r="F360" s="67">
        <v>46223</v>
      </c>
      <c r="G360" s="67">
        <v>46242</v>
      </c>
      <c r="H360" s="62">
        <v>1</v>
      </c>
      <c r="I360" s="66"/>
    </row>
    <row r="361" spans="2:9" ht="20" customHeight="1">
      <c r="B361" s="66">
        <v>356</v>
      </c>
      <c r="C361" s="66" t="s">
        <v>20</v>
      </c>
      <c r="D361" s="66" t="s">
        <v>32</v>
      </c>
      <c r="E361" s="66" t="s">
        <v>10</v>
      </c>
      <c r="F361" s="67">
        <v>46228</v>
      </c>
      <c r="G361" s="67">
        <v>46237</v>
      </c>
      <c r="H361" s="62">
        <v>1.5</v>
      </c>
      <c r="I361" s="66"/>
    </row>
    <row r="362" spans="2:9" ht="20" customHeight="1">
      <c r="B362" s="66">
        <v>357</v>
      </c>
      <c r="C362" s="66" t="s">
        <v>20</v>
      </c>
      <c r="D362" s="66" t="s">
        <v>32</v>
      </c>
      <c r="E362" s="66" t="s">
        <v>13</v>
      </c>
      <c r="F362" s="67">
        <v>46232</v>
      </c>
      <c r="G362" s="67">
        <v>46243</v>
      </c>
      <c r="H362" s="62">
        <v>1.5</v>
      </c>
      <c r="I362" s="66"/>
    </row>
    <row r="363" spans="2:9" ht="20" customHeight="1">
      <c r="B363" s="66">
        <v>358</v>
      </c>
      <c r="C363" s="66" t="s">
        <v>20</v>
      </c>
      <c r="D363" s="66" t="s">
        <v>32</v>
      </c>
      <c r="E363" s="66" t="s">
        <v>13</v>
      </c>
      <c r="F363" s="67">
        <v>46234</v>
      </c>
      <c r="G363" s="67">
        <v>46242</v>
      </c>
      <c r="H363" s="62">
        <v>1.5</v>
      </c>
      <c r="I363" s="66"/>
    </row>
    <row r="364" spans="2:9" ht="20" customHeight="1">
      <c r="B364" s="66">
        <v>359</v>
      </c>
      <c r="C364" s="66" t="s">
        <v>20</v>
      </c>
      <c r="D364" s="66" t="s">
        <v>32</v>
      </c>
      <c r="E364" s="66" t="s">
        <v>12</v>
      </c>
      <c r="F364" s="67">
        <v>46239</v>
      </c>
      <c r="G364" s="67">
        <v>46260</v>
      </c>
      <c r="H364" s="62">
        <v>0.5</v>
      </c>
      <c r="I364" s="66"/>
    </row>
    <row r="365" spans="2:9" ht="20" customHeight="1">
      <c r="B365" s="66">
        <v>360</v>
      </c>
      <c r="C365" s="66" t="s">
        <v>20</v>
      </c>
      <c r="D365" s="66" t="s">
        <v>32</v>
      </c>
      <c r="E365" s="66" t="s">
        <v>9</v>
      </c>
      <c r="F365" s="67">
        <v>46241</v>
      </c>
      <c r="G365" s="67">
        <v>46255</v>
      </c>
      <c r="H365" s="62">
        <v>1.5</v>
      </c>
      <c r="I365" s="66"/>
    </row>
    <row r="366" spans="2:9" ht="20" customHeight="1">
      <c r="B366" s="66">
        <v>361</v>
      </c>
      <c r="C366" s="66" t="s">
        <v>20</v>
      </c>
      <c r="D366" s="66" t="s">
        <v>32</v>
      </c>
      <c r="E366" s="66" t="s">
        <v>10</v>
      </c>
      <c r="F366" s="67">
        <v>46245</v>
      </c>
      <c r="G366" s="67">
        <v>46250</v>
      </c>
      <c r="H366" s="62">
        <v>1.5</v>
      </c>
      <c r="I366" s="66"/>
    </row>
    <row r="367" spans="2:9" ht="20" customHeight="1">
      <c r="B367" s="66">
        <v>362</v>
      </c>
      <c r="C367" s="66" t="s">
        <v>20</v>
      </c>
      <c r="D367" s="66" t="s">
        <v>32</v>
      </c>
      <c r="E367" s="66" t="s">
        <v>8</v>
      </c>
      <c r="F367" s="67">
        <v>46250</v>
      </c>
      <c r="G367" s="67">
        <v>46262</v>
      </c>
      <c r="H367" s="62">
        <v>1.5</v>
      </c>
      <c r="I367" s="66"/>
    </row>
    <row r="368" spans="2:9" ht="20" customHeight="1">
      <c r="B368" s="66">
        <v>363</v>
      </c>
      <c r="C368" s="66" t="s">
        <v>20</v>
      </c>
      <c r="D368" s="66" t="s">
        <v>32</v>
      </c>
      <c r="E368" s="66" t="s">
        <v>8</v>
      </c>
      <c r="F368" s="67">
        <v>46251</v>
      </c>
      <c r="G368" s="67">
        <v>46256</v>
      </c>
      <c r="H368" s="62">
        <v>0.5</v>
      </c>
      <c r="I368" s="66"/>
    </row>
    <row r="369" spans="2:9" ht="20" customHeight="1">
      <c r="B369" s="66">
        <v>364</v>
      </c>
      <c r="C369" s="66" t="s">
        <v>20</v>
      </c>
      <c r="D369" s="66" t="s">
        <v>32</v>
      </c>
      <c r="E369" s="66" t="s">
        <v>14</v>
      </c>
      <c r="F369" s="67">
        <v>46252</v>
      </c>
      <c r="G369" s="67">
        <v>46256</v>
      </c>
      <c r="H369" s="62">
        <v>1.5</v>
      </c>
      <c r="I369" s="66"/>
    </row>
    <row r="370" spans="2:9" ht="20" customHeight="1">
      <c r="B370" s="66">
        <v>365</v>
      </c>
      <c r="C370" s="66" t="s">
        <v>20</v>
      </c>
      <c r="D370" s="66" t="s">
        <v>32</v>
      </c>
      <c r="E370" s="66" t="s">
        <v>9</v>
      </c>
      <c r="F370" s="67">
        <v>46253</v>
      </c>
      <c r="G370" s="67">
        <v>46269</v>
      </c>
      <c r="H370" s="62">
        <v>0.5</v>
      </c>
      <c r="I370" s="66"/>
    </row>
    <row r="371" spans="2:9" ht="20" customHeight="1">
      <c r="B371" s="66">
        <v>366</v>
      </c>
      <c r="C371" s="66" t="s">
        <v>20</v>
      </c>
      <c r="D371" s="66" t="s">
        <v>32</v>
      </c>
      <c r="E371" s="66" t="s">
        <v>12</v>
      </c>
      <c r="F371" s="67">
        <v>46256</v>
      </c>
      <c r="G371" s="67">
        <v>46270</v>
      </c>
      <c r="H371" s="62">
        <v>1</v>
      </c>
      <c r="I371" s="66"/>
    </row>
    <row r="372" spans="2:9" ht="20" customHeight="1">
      <c r="B372" s="66">
        <v>367</v>
      </c>
      <c r="C372" s="66" t="s">
        <v>20</v>
      </c>
      <c r="D372" s="66" t="s">
        <v>32</v>
      </c>
      <c r="E372" s="66" t="s">
        <v>10</v>
      </c>
      <c r="F372" s="67">
        <v>46260</v>
      </c>
      <c r="G372" s="67">
        <v>46273</v>
      </c>
      <c r="H372" s="62">
        <v>1.5</v>
      </c>
      <c r="I372" s="66"/>
    </row>
    <row r="373" spans="2:9" ht="20" customHeight="1">
      <c r="B373" s="66">
        <v>368</v>
      </c>
      <c r="C373" s="66" t="s">
        <v>20</v>
      </c>
      <c r="D373" s="66" t="s">
        <v>32</v>
      </c>
      <c r="E373" s="66" t="s">
        <v>15</v>
      </c>
      <c r="F373" s="67">
        <v>46265</v>
      </c>
      <c r="G373" s="67">
        <v>46282</v>
      </c>
      <c r="H373" s="62">
        <v>0.5</v>
      </c>
      <c r="I373" s="66"/>
    </row>
    <row r="374" spans="2:9" ht="20" customHeight="1">
      <c r="B374" s="66">
        <v>369</v>
      </c>
      <c r="C374" s="66" t="s">
        <v>20</v>
      </c>
      <c r="D374" s="66" t="s">
        <v>32</v>
      </c>
      <c r="E374" s="66" t="s">
        <v>12</v>
      </c>
      <c r="F374" s="67">
        <v>46267</v>
      </c>
      <c r="G374" s="67">
        <v>46279</v>
      </c>
      <c r="H374" s="62">
        <v>1.5</v>
      </c>
      <c r="I374" s="66"/>
    </row>
    <row r="375" spans="2:9" ht="20" customHeight="1">
      <c r="B375" s="66">
        <v>370</v>
      </c>
      <c r="C375" s="66" t="s">
        <v>20</v>
      </c>
      <c r="D375" s="66" t="s">
        <v>32</v>
      </c>
      <c r="E375" s="66" t="s">
        <v>15</v>
      </c>
      <c r="F375" s="67">
        <v>46272</v>
      </c>
      <c r="G375" s="67">
        <v>46273</v>
      </c>
      <c r="H375" s="62">
        <v>1</v>
      </c>
      <c r="I375" s="66"/>
    </row>
    <row r="376" spans="2:9" ht="20" customHeight="1">
      <c r="B376" s="66">
        <v>371</v>
      </c>
      <c r="C376" s="66" t="s">
        <v>20</v>
      </c>
      <c r="D376" s="66" t="s">
        <v>32</v>
      </c>
      <c r="E376" s="66" t="s">
        <v>13</v>
      </c>
      <c r="F376" s="67">
        <v>46273</v>
      </c>
      <c r="G376" s="67">
        <v>46296</v>
      </c>
      <c r="H376" s="62">
        <v>0.5</v>
      </c>
      <c r="I376" s="66"/>
    </row>
    <row r="377" spans="2:9" ht="20" customHeight="1">
      <c r="B377" s="66">
        <v>372</v>
      </c>
      <c r="C377" s="66" t="s">
        <v>20</v>
      </c>
      <c r="D377" s="66" t="s">
        <v>32</v>
      </c>
      <c r="E377" s="66" t="s">
        <v>11</v>
      </c>
      <c r="F377" s="67">
        <v>46276</v>
      </c>
      <c r="G377" s="67">
        <v>46289</v>
      </c>
      <c r="H377" s="62">
        <v>1.5</v>
      </c>
      <c r="I377" s="66"/>
    </row>
    <row r="378" spans="2:9" ht="20" customHeight="1">
      <c r="B378" s="66">
        <v>373</v>
      </c>
      <c r="C378" s="66" t="s">
        <v>20</v>
      </c>
      <c r="D378" s="66" t="s">
        <v>32</v>
      </c>
      <c r="E378" s="66" t="s">
        <v>10</v>
      </c>
      <c r="F378" s="67">
        <v>46278</v>
      </c>
      <c r="G378" s="67">
        <v>46286</v>
      </c>
      <c r="H378" s="62">
        <v>1</v>
      </c>
      <c r="I378" s="66"/>
    </row>
    <row r="379" spans="2:9" ht="20" customHeight="1">
      <c r="B379" s="66">
        <v>374</v>
      </c>
      <c r="C379" s="66" t="s">
        <v>20</v>
      </c>
      <c r="D379" s="66" t="s">
        <v>32</v>
      </c>
      <c r="E379" s="66" t="s">
        <v>10</v>
      </c>
      <c r="F379" s="67">
        <v>46281</v>
      </c>
      <c r="G379" s="67">
        <v>46303</v>
      </c>
      <c r="H379" s="62">
        <v>1.5</v>
      </c>
      <c r="I379" s="66"/>
    </row>
    <row r="380" spans="2:9" ht="20" customHeight="1">
      <c r="B380" s="66">
        <v>375</v>
      </c>
      <c r="C380" s="66" t="s">
        <v>20</v>
      </c>
      <c r="D380" s="66" t="s">
        <v>32</v>
      </c>
      <c r="E380" s="66" t="s">
        <v>12</v>
      </c>
      <c r="F380" s="67">
        <v>46283</v>
      </c>
      <c r="G380" s="67">
        <v>46304</v>
      </c>
      <c r="H380" s="62">
        <v>1</v>
      </c>
      <c r="I380" s="66"/>
    </row>
    <row r="381" spans="2:9" ht="20" customHeight="1">
      <c r="B381" s="66">
        <v>376</v>
      </c>
      <c r="C381" s="66" t="s">
        <v>20</v>
      </c>
      <c r="D381" s="66" t="s">
        <v>32</v>
      </c>
      <c r="E381" s="66" t="s">
        <v>12</v>
      </c>
      <c r="F381" s="67">
        <v>46286</v>
      </c>
      <c r="G381" s="67">
        <v>46311</v>
      </c>
      <c r="H381" s="62">
        <v>1</v>
      </c>
      <c r="I381" s="66"/>
    </row>
    <row r="382" spans="2:9" ht="20" customHeight="1">
      <c r="B382" s="66">
        <v>377</v>
      </c>
      <c r="C382" s="66" t="s">
        <v>20</v>
      </c>
      <c r="D382" s="66" t="s">
        <v>32</v>
      </c>
      <c r="E382" s="66" t="s">
        <v>8</v>
      </c>
      <c r="F382" s="67">
        <v>46290</v>
      </c>
      <c r="G382" s="67">
        <v>46315</v>
      </c>
      <c r="H382" s="62">
        <v>0.5</v>
      </c>
      <c r="I382" s="66"/>
    </row>
    <row r="383" spans="2:9" ht="20" customHeight="1">
      <c r="B383" s="66">
        <v>378</v>
      </c>
      <c r="C383" s="66" t="s">
        <v>20</v>
      </c>
      <c r="D383" s="66" t="s">
        <v>32</v>
      </c>
      <c r="E383" s="66" t="s">
        <v>15</v>
      </c>
      <c r="F383" s="67">
        <v>46291</v>
      </c>
      <c r="G383" s="67">
        <v>46303</v>
      </c>
      <c r="H383" s="62">
        <v>0.5</v>
      </c>
      <c r="I383" s="66"/>
    </row>
    <row r="384" spans="2:9" ht="20" customHeight="1">
      <c r="B384" s="66">
        <v>379</v>
      </c>
      <c r="C384" s="66" t="s">
        <v>20</v>
      </c>
      <c r="D384" s="66" t="s">
        <v>32</v>
      </c>
      <c r="E384" s="66" t="s">
        <v>14</v>
      </c>
      <c r="F384" s="67">
        <v>46293</v>
      </c>
      <c r="G384" s="67">
        <v>46303</v>
      </c>
      <c r="H384" s="62">
        <v>0.5</v>
      </c>
      <c r="I384" s="66"/>
    </row>
    <row r="385" spans="2:9" ht="20" customHeight="1">
      <c r="B385" s="66">
        <v>380</v>
      </c>
      <c r="C385" s="66" t="s">
        <v>20</v>
      </c>
      <c r="D385" s="66" t="s">
        <v>32</v>
      </c>
      <c r="E385" s="66" t="s">
        <v>12</v>
      </c>
      <c r="F385" s="67">
        <v>46297</v>
      </c>
      <c r="G385" s="67">
        <v>46304</v>
      </c>
      <c r="H385" s="62">
        <v>1</v>
      </c>
      <c r="I385" s="66"/>
    </row>
    <row r="386" spans="2:9" ht="20" customHeight="1">
      <c r="B386" s="66">
        <v>381</v>
      </c>
      <c r="C386" s="66" t="s">
        <v>20</v>
      </c>
      <c r="D386" s="66" t="s">
        <v>32</v>
      </c>
      <c r="E386" s="66" t="s">
        <v>8</v>
      </c>
      <c r="F386" s="67">
        <v>46301</v>
      </c>
      <c r="G386" s="67">
        <v>46309</v>
      </c>
      <c r="H386" s="62">
        <v>0.5</v>
      </c>
      <c r="I386" s="66"/>
    </row>
    <row r="387" spans="2:9" ht="20" customHeight="1">
      <c r="B387" s="66">
        <v>382</v>
      </c>
      <c r="C387" s="66" t="s">
        <v>20</v>
      </c>
      <c r="D387" s="66" t="s">
        <v>32</v>
      </c>
      <c r="E387" s="66" t="s">
        <v>9</v>
      </c>
      <c r="F387" s="67">
        <v>46304</v>
      </c>
      <c r="G387" s="67">
        <v>46315</v>
      </c>
      <c r="H387" s="62">
        <v>1.5</v>
      </c>
      <c r="I387" s="66"/>
    </row>
    <row r="388" spans="2:9" ht="20" customHeight="1">
      <c r="B388" s="66">
        <v>383</v>
      </c>
      <c r="C388" s="66" t="s">
        <v>20</v>
      </c>
      <c r="D388" s="66" t="s">
        <v>32</v>
      </c>
      <c r="E388" s="66" t="s">
        <v>8</v>
      </c>
      <c r="F388" s="67">
        <v>46307</v>
      </c>
      <c r="G388" s="67">
        <v>46323</v>
      </c>
      <c r="H388" s="62">
        <v>1</v>
      </c>
      <c r="I388" s="66"/>
    </row>
    <row r="389" spans="2:9" ht="20" customHeight="1">
      <c r="B389" s="66">
        <v>384</v>
      </c>
      <c r="C389" s="66" t="s">
        <v>20</v>
      </c>
      <c r="D389" s="66" t="s">
        <v>32</v>
      </c>
      <c r="E389" s="66" t="s">
        <v>15</v>
      </c>
      <c r="F389" s="67">
        <v>46308</v>
      </c>
      <c r="G389" s="67">
        <v>46331</v>
      </c>
      <c r="H389" s="62">
        <v>1</v>
      </c>
      <c r="I389" s="66"/>
    </row>
    <row r="390" spans="2:9" ht="20" customHeight="1">
      <c r="B390" s="66">
        <v>385</v>
      </c>
      <c r="C390" s="66" t="s">
        <v>20</v>
      </c>
      <c r="D390" s="66" t="s">
        <v>32</v>
      </c>
      <c r="E390" s="66" t="s">
        <v>9</v>
      </c>
      <c r="F390" s="67">
        <v>46312</v>
      </c>
      <c r="G390" s="67">
        <v>46337</v>
      </c>
      <c r="H390" s="62">
        <v>1</v>
      </c>
      <c r="I390" s="66"/>
    </row>
    <row r="391" spans="2:9" ht="20" customHeight="1">
      <c r="B391" s="66">
        <v>386</v>
      </c>
      <c r="C391" s="66" t="s">
        <v>20</v>
      </c>
      <c r="D391" s="66" t="s">
        <v>32</v>
      </c>
      <c r="E391" s="66" t="s">
        <v>9</v>
      </c>
      <c r="F391" s="67">
        <v>46317</v>
      </c>
      <c r="G391" s="67">
        <v>46331</v>
      </c>
      <c r="H391" s="62">
        <v>0.5</v>
      </c>
      <c r="I391" s="66"/>
    </row>
    <row r="392" spans="2:9" ht="20" customHeight="1">
      <c r="B392" s="66">
        <v>387</v>
      </c>
      <c r="C392" s="66" t="s">
        <v>20</v>
      </c>
      <c r="D392" s="66" t="s">
        <v>32</v>
      </c>
      <c r="E392" s="66" t="s">
        <v>13</v>
      </c>
      <c r="F392" s="67">
        <v>46321</v>
      </c>
      <c r="G392" s="67">
        <v>46324</v>
      </c>
      <c r="H392" s="62">
        <v>1.5</v>
      </c>
      <c r="I392" s="66"/>
    </row>
    <row r="393" spans="2:9" ht="20" customHeight="1">
      <c r="B393" s="66">
        <v>388</v>
      </c>
      <c r="C393" s="66" t="s">
        <v>20</v>
      </c>
      <c r="D393" s="66" t="s">
        <v>32</v>
      </c>
      <c r="E393" s="66" t="s">
        <v>13</v>
      </c>
      <c r="F393" s="67">
        <v>46324</v>
      </c>
      <c r="G393" s="67">
        <v>46330</v>
      </c>
      <c r="H393" s="62">
        <v>1.5</v>
      </c>
      <c r="I393" s="66"/>
    </row>
    <row r="394" spans="2:9" ht="20" customHeight="1">
      <c r="B394" s="66">
        <v>389</v>
      </c>
      <c r="C394" s="66" t="s">
        <v>20</v>
      </c>
      <c r="D394" s="66" t="s">
        <v>32</v>
      </c>
      <c r="E394" s="66" t="s">
        <v>13</v>
      </c>
      <c r="F394" s="67">
        <v>46329</v>
      </c>
      <c r="G394" s="67">
        <v>46338</v>
      </c>
      <c r="H394" s="62">
        <v>1</v>
      </c>
      <c r="I394" s="66"/>
    </row>
    <row r="395" spans="2:9" ht="20" customHeight="1">
      <c r="B395" s="66">
        <v>390</v>
      </c>
      <c r="C395" s="66" t="s">
        <v>20</v>
      </c>
      <c r="D395" s="66" t="s">
        <v>32</v>
      </c>
      <c r="E395" s="66" t="s">
        <v>8</v>
      </c>
      <c r="F395" s="67">
        <v>46331</v>
      </c>
      <c r="G395" s="67">
        <v>46333</v>
      </c>
      <c r="H395" s="62">
        <v>0.5</v>
      </c>
      <c r="I395" s="66"/>
    </row>
    <row r="396" spans="2:9" ht="20" customHeight="1">
      <c r="B396" s="66">
        <v>391</v>
      </c>
      <c r="C396" s="66" t="s">
        <v>20</v>
      </c>
      <c r="D396" s="66" t="s">
        <v>32</v>
      </c>
      <c r="E396" s="66" t="s">
        <v>8</v>
      </c>
      <c r="F396" s="67">
        <v>46336</v>
      </c>
      <c r="G396" s="67">
        <v>46343</v>
      </c>
      <c r="H396" s="62">
        <v>0.5</v>
      </c>
      <c r="I396" s="66"/>
    </row>
    <row r="397" spans="2:9" ht="20" customHeight="1">
      <c r="B397" s="66">
        <v>392</v>
      </c>
      <c r="C397" s="66" t="s">
        <v>20</v>
      </c>
      <c r="D397" s="66" t="s">
        <v>32</v>
      </c>
      <c r="E397" s="66" t="s">
        <v>9</v>
      </c>
      <c r="F397" s="67">
        <v>46341</v>
      </c>
      <c r="G397" s="67">
        <v>46355</v>
      </c>
      <c r="H397" s="62">
        <v>0.5</v>
      </c>
      <c r="I397" s="66"/>
    </row>
    <row r="398" spans="2:9" ht="20" customHeight="1">
      <c r="B398" s="66">
        <v>393</v>
      </c>
      <c r="C398" s="66" t="s">
        <v>20</v>
      </c>
      <c r="D398" s="66" t="s">
        <v>32</v>
      </c>
      <c r="E398" s="66" t="s">
        <v>13</v>
      </c>
      <c r="F398" s="67">
        <v>46343</v>
      </c>
      <c r="G398" s="67">
        <v>46367</v>
      </c>
      <c r="H398" s="62">
        <v>1</v>
      </c>
      <c r="I398" s="66"/>
    </row>
    <row r="399" spans="2:9" ht="20" customHeight="1">
      <c r="B399" s="66">
        <v>394</v>
      </c>
      <c r="C399" s="66" t="s">
        <v>20</v>
      </c>
      <c r="D399" s="66" t="s">
        <v>32</v>
      </c>
      <c r="E399" s="66" t="s">
        <v>9</v>
      </c>
      <c r="F399" s="67">
        <v>46347</v>
      </c>
      <c r="G399" s="67">
        <v>46350</v>
      </c>
      <c r="H399" s="62">
        <v>1</v>
      </c>
      <c r="I399" s="66"/>
    </row>
    <row r="400" spans="2:9" ht="20" customHeight="1">
      <c r="B400" s="66">
        <v>395</v>
      </c>
      <c r="C400" s="66" t="s">
        <v>20</v>
      </c>
      <c r="D400" s="66" t="s">
        <v>32</v>
      </c>
      <c r="E400" s="66" t="s">
        <v>9</v>
      </c>
      <c r="F400" s="67">
        <v>46351</v>
      </c>
      <c r="G400" s="67">
        <v>46362</v>
      </c>
      <c r="H400" s="62">
        <v>1</v>
      </c>
      <c r="I400" s="66"/>
    </row>
    <row r="401" spans="2:9" ht="20" customHeight="1">
      <c r="B401" s="66">
        <v>396</v>
      </c>
      <c r="C401" s="66" t="s">
        <v>20</v>
      </c>
      <c r="D401" s="66" t="s">
        <v>32</v>
      </c>
      <c r="E401" s="66" t="s">
        <v>10</v>
      </c>
      <c r="F401" s="67">
        <v>46354</v>
      </c>
      <c r="G401" s="67">
        <v>46368</v>
      </c>
      <c r="H401" s="62">
        <v>1.5</v>
      </c>
      <c r="I401" s="66"/>
    </row>
    <row r="402" spans="2:9" ht="20" customHeight="1">
      <c r="B402" s="66">
        <v>397</v>
      </c>
      <c r="C402" s="66" t="s">
        <v>20</v>
      </c>
      <c r="D402" s="66" t="s">
        <v>32</v>
      </c>
      <c r="E402" s="66" t="s">
        <v>12</v>
      </c>
      <c r="F402" s="67">
        <v>46355</v>
      </c>
      <c r="G402" s="67">
        <v>46361</v>
      </c>
      <c r="H402" s="62">
        <v>1.5</v>
      </c>
      <c r="I402" s="66"/>
    </row>
    <row r="403" spans="2:9" ht="20" customHeight="1">
      <c r="B403" s="66">
        <v>398</v>
      </c>
      <c r="C403" s="66" t="s">
        <v>20</v>
      </c>
      <c r="D403" s="66" t="s">
        <v>32</v>
      </c>
      <c r="E403" s="66" t="s">
        <v>9</v>
      </c>
      <c r="F403" s="67">
        <v>46359</v>
      </c>
      <c r="G403" s="67">
        <v>46372</v>
      </c>
      <c r="H403" s="62">
        <v>1</v>
      </c>
      <c r="I403" s="66"/>
    </row>
    <row r="404" spans="2:9" ht="20" customHeight="1">
      <c r="B404" s="66">
        <v>399</v>
      </c>
      <c r="C404" s="66" t="s">
        <v>20</v>
      </c>
      <c r="D404" s="66" t="s">
        <v>32</v>
      </c>
      <c r="E404" s="66" t="s">
        <v>12</v>
      </c>
      <c r="F404" s="67">
        <v>46360</v>
      </c>
      <c r="G404" s="67">
        <v>46372</v>
      </c>
      <c r="H404" s="62">
        <v>1.5</v>
      </c>
      <c r="I404" s="66"/>
    </row>
    <row r="405" spans="2:9" ht="20" customHeight="1">
      <c r="B405" s="66">
        <v>400</v>
      </c>
      <c r="C405" s="66" t="s">
        <v>20</v>
      </c>
      <c r="D405" s="66" t="s">
        <v>32</v>
      </c>
      <c r="E405" s="66" t="s">
        <v>9</v>
      </c>
      <c r="F405" s="67">
        <v>46365</v>
      </c>
      <c r="G405" s="67">
        <v>46387</v>
      </c>
      <c r="H405" s="62">
        <v>0.5</v>
      </c>
      <c r="I405" s="66"/>
    </row>
    <row r="406" spans="2:9" ht="20" customHeight="1">
      <c r="B406" s="66">
        <v>401</v>
      </c>
      <c r="C406" s="66" t="s">
        <v>21</v>
      </c>
      <c r="D406" s="66" t="s">
        <v>32</v>
      </c>
      <c r="E406" s="66" t="s">
        <v>11</v>
      </c>
      <c r="F406" s="67">
        <v>46023</v>
      </c>
      <c r="G406" s="67">
        <v>46048</v>
      </c>
      <c r="H406" s="62">
        <v>1</v>
      </c>
      <c r="I406" s="66"/>
    </row>
    <row r="407" spans="2:9" ht="20" customHeight="1">
      <c r="B407" s="66">
        <v>402</v>
      </c>
      <c r="C407" s="66" t="s">
        <v>21</v>
      </c>
      <c r="D407" s="66" t="s">
        <v>32</v>
      </c>
      <c r="E407" s="66" t="s">
        <v>11</v>
      </c>
      <c r="F407" s="67">
        <v>46030</v>
      </c>
      <c r="G407" s="67">
        <v>46034</v>
      </c>
      <c r="H407" s="62">
        <v>0.5</v>
      </c>
      <c r="I407" s="66"/>
    </row>
    <row r="408" spans="2:9" ht="20" customHeight="1">
      <c r="B408" s="66">
        <v>403</v>
      </c>
      <c r="C408" s="66" t="s">
        <v>21</v>
      </c>
      <c r="D408" s="66" t="s">
        <v>32</v>
      </c>
      <c r="E408" s="66" t="s">
        <v>12</v>
      </c>
      <c r="F408" s="67">
        <v>46038</v>
      </c>
      <c r="G408" s="67">
        <v>46058</v>
      </c>
      <c r="H408" s="62">
        <v>1.5</v>
      </c>
      <c r="I408" s="66"/>
    </row>
    <row r="409" spans="2:9" ht="20" customHeight="1">
      <c r="B409" s="66">
        <v>404</v>
      </c>
      <c r="C409" s="66" t="s">
        <v>21</v>
      </c>
      <c r="D409" s="66" t="s">
        <v>32</v>
      </c>
      <c r="E409" s="66" t="s">
        <v>9</v>
      </c>
      <c r="F409" s="67">
        <v>46039</v>
      </c>
      <c r="G409" s="67">
        <v>46049</v>
      </c>
      <c r="H409" s="62">
        <v>1.5</v>
      </c>
      <c r="I409" s="66"/>
    </row>
    <row r="410" spans="2:9" ht="20" customHeight="1">
      <c r="B410" s="66">
        <v>405</v>
      </c>
      <c r="C410" s="66" t="s">
        <v>21</v>
      </c>
      <c r="D410" s="66" t="s">
        <v>32</v>
      </c>
      <c r="E410" s="66" t="s">
        <v>12</v>
      </c>
      <c r="F410" s="67">
        <v>46044</v>
      </c>
      <c r="G410" s="67">
        <v>46067</v>
      </c>
      <c r="H410" s="62">
        <v>0.5</v>
      </c>
      <c r="I410" s="66"/>
    </row>
    <row r="411" spans="2:9" ht="20" customHeight="1">
      <c r="B411" s="66">
        <v>406</v>
      </c>
      <c r="C411" s="66" t="s">
        <v>21</v>
      </c>
      <c r="D411" s="66" t="s">
        <v>32</v>
      </c>
      <c r="E411" s="66" t="s">
        <v>8</v>
      </c>
      <c r="F411" s="67">
        <v>46045</v>
      </c>
      <c r="G411" s="67">
        <v>46050</v>
      </c>
      <c r="H411" s="62">
        <v>0.5</v>
      </c>
      <c r="I411" s="66"/>
    </row>
    <row r="412" spans="2:9" ht="20" customHeight="1">
      <c r="B412" s="66">
        <v>407</v>
      </c>
      <c r="C412" s="66" t="s">
        <v>21</v>
      </c>
      <c r="D412" s="66" t="s">
        <v>32</v>
      </c>
      <c r="E412" s="66" t="s">
        <v>15</v>
      </c>
      <c r="F412" s="67">
        <v>46049</v>
      </c>
      <c r="G412" s="67">
        <v>46063</v>
      </c>
      <c r="H412" s="62">
        <v>1.5</v>
      </c>
      <c r="I412" s="66"/>
    </row>
    <row r="413" spans="2:9" ht="20" customHeight="1">
      <c r="B413" s="66">
        <v>408</v>
      </c>
      <c r="C413" s="66" t="s">
        <v>21</v>
      </c>
      <c r="D413" s="66" t="s">
        <v>32</v>
      </c>
      <c r="E413" s="66" t="s">
        <v>13</v>
      </c>
      <c r="F413" s="67">
        <v>46056</v>
      </c>
      <c r="G413" s="67">
        <v>46072</v>
      </c>
      <c r="H413" s="62">
        <v>0.5</v>
      </c>
      <c r="I413" s="66"/>
    </row>
    <row r="414" spans="2:9" ht="20" customHeight="1">
      <c r="B414" s="66">
        <v>409</v>
      </c>
      <c r="C414" s="66" t="s">
        <v>21</v>
      </c>
      <c r="D414" s="66" t="s">
        <v>32</v>
      </c>
      <c r="E414" s="66" t="s">
        <v>15</v>
      </c>
      <c r="F414" s="67">
        <v>46058</v>
      </c>
      <c r="G414" s="67">
        <v>46083</v>
      </c>
      <c r="H414" s="62">
        <v>0.5</v>
      </c>
      <c r="I414" s="66"/>
    </row>
    <row r="415" spans="2:9" ht="20" customHeight="1">
      <c r="B415" s="66">
        <v>410</v>
      </c>
      <c r="C415" s="66" t="s">
        <v>21</v>
      </c>
      <c r="D415" s="66" t="s">
        <v>32</v>
      </c>
      <c r="E415" s="66" t="s">
        <v>10</v>
      </c>
      <c r="F415" s="67">
        <v>46063</v>
      </c>
      <c r="G415" s="67">
        <v>46086</v>
      </c>
      <c r="H415" s="62">
        <v>1.5</v>
      </c>
      <c r="I415" s="66"/>
    </row>
    <row r="416" spans="2:9" ht="20" customHeight="1">
      <c r="B416" s="66">
        <v>411</v>
      </c>
      <c r="C416" s="66" t="s">
        <v>21</v>
      </c>
      <c r="D416" s="66" t="s">
        <v>32</v>
      </c>
      <c r="E416" s="66" t="s">
        <v>11</v>
      </c>
      <c r="F416" s="67">
        <v>46066</v>
      </c>
      <c r="G416" s="67">
        <v>46080</v>
      </c>
      <c r="H416" s="62">
        <v>1.5</v>
      </c>
      <c r="I416" s="66"/>
    </row>
    <row r="417" spans="2:9" ht="20" customHeight="1">
      <c r="B417" s="66">
        <v>412</v>
      </c>
      <c r="C417" s="66" t="s">
        <v>21</v>
      </c>
      <c r="D417" s="66" t="s">
        <v>32</v>
      </c>
      <c r="E417" s="66" t="s">
        <v>12</v>
      </c>
      <c r="F417" s="67">
        <v>46067</v>
      </c>
      <c r="G417" s="67">
        <v>46092</v>
      </c>
      <c r="H417" s="62">
        <v>1</v>
      </c>
      <c r="I417" s="66"/>
    </row>
    <row r="418" spans="2:9" ht="20" customHeight="1">
      <c r="B418" s="66">
        <v>413</v>
      </c>
      <c r="C418" s="66" t="s">
        <v>21</v>
      </c>
      <c r="D418" s="66" t="s">
        <v>32</v>
      </c>
      <c r="E418" s="66" t="s">
        <v>13</v>
      </c>
      <c r="F418" s="67">
        <v>46071</v>
      </c>
      <c r="G418" s="67">
        <v>46088</v>
      </c>
      <c r="H418" s="62">
        <v>1.5</v>
      </c>
      <c r="I418" s="66"/>
    </row>
    <row r="419" spans="2:9" ht="20" customHeight="1">
      <c r="B419" s="66">
        <v>414</v>
      </c>
      <c r="C419" s="66" t="s">
        <v>21</v>
      </c>
      <c r="D419" s="66" t="s">
        <v>32</v>
      </c>
      <c r="E419" s="66" t="s">
        <v>11</v>
      </c>
      <c r="F419" s="67">
        <v>46072</v>
      </c>
      <c r="G419" s="67">
        <v>46079</v>
      </c>
      <c r="H419" s="62">
        <v>1.5</v>
      </c>
      <c r="I419" s="66"/>
    </row>
    <row r="420" spans="2:9" ht="20" customHeight="1">
      <c r="B420" s="66">
        <v>415</v>
      </c>
      <c r="C420" s="66" t="s">
        <v>21</v>
      </c>
      <c r="D420" s="66" t="s">
        <v>32</v>
      </c>
      <c r="E420" s="66" t="s">
        <v>15</v>
      </c>
      <c r="F420" s="67">
        <v>46076</v>
      </c>
      <c r="G420" s="67">
        <v>46093</v>
      </c>
      <c r="H420" s="62">
        <v>1</v>
      </c>
      <c r="I420" s="66"/>
    </row>
    <row r="421" spans="2:9" ht="20" customHeight="1">
      <c r="B421" s="66">
        <v>416</v>
      </c>
      <c r="C421" s="66" t="s">
        <v>21</v>
      </c>
      <c r="D421" s="66" t="s">
        <v>32</v>
      </c>
      <c r="E421" s="66" t="s">
        <v>11</v>
      </c>
      <c r="F421" s="67">
        <v>46083</v>
      </c>
      <c r="G421" s="67">
        <v>46106</v>
      </c>
      <c r="H421" s="62">
        <v>0.5</v>
      </c>
      <c r="I421" s="66"/>
    </row>
    <row r="422" spans="2:9" ht="20" customHeight="1">
      <c r="B422" s="66">
        <v>417</v>
      </c>
      <c r="C422" s="66" t="s">
        <v>21</v>
      </c>
      <c r="D422" s="66" t="s">
        <v>32</v>
      </c>
      <c r="E422" s="66" t="s">
        <v>11</v>
      </c>
      <c r="F422" s="67">
        <v>46087</v>
      </c>
      <c r="G422" s="67">
        <v>46098</v>
      </c>
      <c r="H422" s="62">
        <v>1.5</v>
      </c>
      <c r="I422" s="66"/>
    </row>
    <row r="423" spans="2:9" ht="20" customHeight="1">
      <c r="B423" s="66">
        <v>418</v>
      </c>
      <c r="C423" s="66" t="s">
        <v>21</v>
      </c>
      <c r="D423" s="66" t="s">
        <v>32</v>
      </c>
      <c r="E423" s="66" t="s">
        <v>15</v>
      </c>
      <c r="F423" s="67">
        <v>46089</v>
      </c>
      <c r="G423" s="67">
        <v>46098</v>
      </c>
      <c r="H423" s="62">
        <v>1.5</v>
      </c>
      <c r="I423" s="66"/>
    </row>
    <row r="424" spans="2:9" ht="20" customHeight="1">
      <c r="B424" s="66">
        <v>419</v>
      </c>
      <c r="C424" s="66" t="s">
        <v>21</v>
      </c>
      <c r="D424" s="66" t="s">
        <v>32</v>
      </c>
      <c r="E424" s="66" t="s">
        <v>15</v>
      </c>
      <c r="F424" s="67">
        <v>46097</v>
      </c>
      <c r="G424" s="67">
        <v>46112</v>
      </c>
      <c r="H424" s="62">
        <v>1</v>
      </c>
      <c r="I424" s="66"/>
    </row>
    <row r="425" spans="2:9" ht="20" customHeight="1">
      <c r="B425" s="66">
        <v>420</v>
      </c>
      <c r="C425" s="66" t="s">
        <v>21</v>
      </c>
      <c r="D425" s="66" t="s">
        <v>32</v>
      </c>
      <c r="E425" s="66" t="s">
        <v>15</v>
      </c>
      <c r="F425" s="67">
        <v>46098</v>
      </c>
      <c r="G425" s="67">
        <v>46122</v>
      </c>
      <c r="H425" s="62">
        <v>1</v>
      </c>
      <c r="I425" s="66"/>
    </row>
    <row r="426" spans="2:9" ht="20" customHeight="1">
      <c r="B426" s="66">
        <v>421</v>
      </c>
      <c r="C426" s="66" t="s">
        <v>21</v>
      </c>
      <c r="D426" s="66" t="s">
        <v>32</v>
      </c>
      <c r="E426" s="66" t="s">
        <v>9</v>
      </c>
      <c r="F426" s="67">
        <v>46106</v>
      </c>
      <c r="G426" s="67">
        <v>46121</v>
      </c>
      <c r="H426" s="62">
        <v>1.5</v>
      </c>
      <c r="I426" s="66"/>
    </row>
    <row r="427" spans="2:9" ht="20" customHeight="1">
      <c r="B427" s="66">
        <v>422</v>
      </c>
      <c r="C427" s="66" t="s">
        <v>21</v>
      </c>
      <c r="D427" s="66" t="s">
        <v>32</v>
      </c>
      <c r="E427" s="66" t="s">
        <v>15</v>
      </c>
      <c r="F427" s="67">
        <v>46113</v>
      </c>
      <c r="G427" s="67">
        <v>46114</v>
      </c>
      <c r="H427" s="62">
        <v>1.5</v>
      </c>
      <c r="I427" s="66"/>
    </row>
    <row r="428" spans="2:9" ht="20" customHeight="1">
      <c r="B428" s="66">
        <v>423</v>
      </c>
      <c r="C428" s="66" t="s">
        <v>21</v>
      </c>
      <c r="D428" s="66" t="s">
        <v>32</v>
      </c>
      <c r="E428" s="66" t="s">
        <v>8</v>
      </c>
      <c r="F428" s="67">
        <v>46117</v>
      </c>
      <c r="G428" s="67">
        <v>46125</v>
      </c>
      <c r="H428" s="62">
        <v>1.5</v>
      </c>
      <c r="I428" s="66"/>
    </row>
    <row r="429" spans="2:9" ht="20" customHeight="1">
      <c r="B429" s="66">
        <v>424</v>
      </c>
      <c r="C429" s="66" t="s">
        <v>21</v>
      </c>
      <c r="D429" s="66" t="s">
        <v>32</v>
      </c>
      <c r="E429" s="66" t="s">
        <v>14</v>
      </c>
      <c r="F429" s="67">
        <v>46118</v>
      </c>
      <c r="G429" s="67">
        <v>46133</v>
      </c>
      <c r="H429" s="62">
        <v>1</v>
      </c>
      <c r="I429" s="66"/>
    </row>
    <row r="430" spans="2:9" ht="20" customHeight="1">
      <c r="B430" s="66">
        <v>425</v>
      </c>
      <c r="C430" s="66" t="s">
        <v>21</v>
      </c>
      <c r="D430" s="66" t="s">
        <v>32</v>
      </c>
      <c r="E430" s="66" t="s">
        <v>14</v>
      </c>
      <c r="F430" s="67">
        <v>46126</v>
      </c>
      <c r="G430" s="67">
        <v>46135</v>
      </c>
      <c r="H430" s="62">
        <v>0.5</v>
      </c>
      <c r="I430" s="66"/>
    </row>
    <row r="431" spans="2:9" ht="20" customHeight="1">
      <c r="B431" s="66">
        <v>426</v>
      </c>
      <c r="C431" s="66" t="s">
        <v>21</v>
      </c>
      <c r="D431" s="66" t="s">
        <v>32</v>
      </c>
      <c r="E431" s="66" t="s">
        <v>15</v>
      </c>
      <c r="F431" s="67">
        <v>46129</v>
      </c>
      <c r="G431" s="67">
        <v>46149</v>
      </c>
      <c r="H431" s="62">
        <v>1</v>
      </c>
      <c r="I431" s="66"/>
    </row>
    <row r="432" spans="2:9" ht="20" customHeight="1">
      <c r="B432" s="66">
        <v>427</v>
      </c>
      <c r="C432" s="66" t="s">
        <v>21</v>
      </c>
      <c r="D432" s="66" t="s">
        <v>32</v>
      </c>
      <c r="E432" s="66" t="s">
        <v>15</v>
      </c>
      <c r="F432" s="67">
        <v>46135</v>
      </c>
      <c r="G432" s="67">
        <v>46152</v>
      </c>
      <c r="H432" s="62">
        <v>1</v>
      </c>
      <c r="I432" s="66"/>
    </row>
    <row r="433" spans="2:9" ht="20" customHeight="1">
      <c r="B433" s="66">
        <v>428</v>
      </c>
      <c r="C433" s="66" t="s">
        <v>21</v>
      </c>
      <c r="D433" s="66" t="s">
        <v>32</v>
      </c>
      <c r="E433" s="66" t="s">
        <v>10</v>
      </c>
      <c r="F433" s="67">
        <v>46141</v>
      </c>
      <c r="G433" s="67">
        <v>46155</v>
      </c>
      <c r="H433" s="62">
        <v>1</v>
      </c>
      <c r="I433" s="66"/>
    </row>
    <row r="434" spans="2:9" ht="20" customHeight="1">
      <c r="B434" s="66">
        <v>429</v>
      </c>
      <c r="C434" s="66" t="s">
        <v>21</v>
      </c>
      <c r="D434" s="66" t="s">
        <v>32</v>
      </c>
      <c r="E434" s="66" t="s">
        <v>10</v>
      </c>
      <c r="F434" s="67">
        <v>46142</v>
      </c>
      <c r="G434" s="67">
        <v>46163</v>
      </c>
      <c r="H434" s="62">
        <v>1.5</v>
      </c>
      <c r="I434" s="66"/>
    </row>
    <row r="435" spans="2:9" ht="20" customHeight="1">
      <c r="B435" s="66">
        <v>430</v>
      </c>
      <c r="C435" s="66" t="s">
        <v>21</v>
      </c>
      <c r="D435" s="66" t="s">
        <v>32</v>
      </c>
      <c r="E435" s="66" t="s">
        <v>9</v>
      </c>
      <c r="F435" s="67">
        <v>46148</v>
      </c>
      <c r="G435" s="67">
        <v>46150</v>
      </c>
      <c r="H435" s="62">
        <v>1.5</v>
      </c>
      <c r="I435" s="66"/>
    </row>
    <row r="436" spans="2:9" ht="20" customHeight="1">
      <c r="B436" s="66">
        <v>431</v>
      </c>
      <c r="C436" s="66" t="s">
        <v>21</v>
      </c>
      <c r="D436" s="66" t="s">
        <v>32</v>
      </c>
      <c r="E436" s="66" t="s">
        <v>11</v>
      </c>
      <c r="F436" s="67">
        <v>46153</v>
      </c>
      <c r="G436" s="67">
        <v>46161</v>
      </c>
      <c r="H436" s="62">
        <v>1.5</v>
      </c>
      <c r="I436" s="66"/>
    </row>
    <row r="437" spans="2:9" ht="20" customHeight="1">
      <c r="B437" s="66">
        <v>432</v>
      </c>
      <c r="C437" s="66" t="s">
        <v>21</v>
      </c>
      <c r="D437" s="66" t="s">
        <v>32</v>
      </c>
      <c r="E437" s="66" t="s">
        <v>13</v>
      </c>
      <c r="F437" s="67">
        <v>46159</v>
      </c>
      <c r="G437" s="67">
        <v>46162</v>
      </c>
      <c r="H437" s="62">
        <v>1.5</v>
      </c>
      <c r="I437" s="66"/>
    </row>
    <row r="438" spans="2:9" ht="20" customHeight="1">
      <c r="B438" s="66">
        <v>433</v>
      </c>
      <c r="C438" s="66" t="s">
        <v>21</v>
      </c>
      <c r="D438" s="66" t="s">
        <v>32</v>
      </c>
      <c r="E438" s="66" t="s">
        <v>13</v>
      </c>
      <c r="F438" s="67">
        <v>46165</v>
      </c>
      <c r="G438" s="67">
        <v>46173</v>
      </c>
      <c r="H438" s="62">
        <v>1.5</v>
      </c>
      <c r="I438" s="66"/>
    </row>
    <row r="439" spans="2:9" ht="20" customHeight="1">
      <c r="B439" s="66">
        <v>434</v>
      </c>
      <c r="C439" s="66" t="s">
        <v>21</v>
      </c>
      <c r="D439" s="66" t="s">
        <v>32</v>
      </c>
      <c r="E439" s="66" t="s">
        <v>15</v>
      </c>
      <c r="F439" s="67">
        <v>46169</v>
      </c>
      <c r="G439" s="67">
        <v>46174</v>
      </c>
      <c r="H439" s="62">
        <v>1</v>
      </c>
      <c r="I439" s="66"/>
    </row>
    <row r="440" spans="2:9" ht="20" customHeight="1">
      <c r="B440" s="66">
        <v>435</v>
      </c>
      <c r="C440" s="66" t="s">
        <v>21</v>
      </c>
      <c r="D440" s="66" t="s">
        <v>32</v>
      </c>
      <c r="E440" s="66" t="s">
        <v>11</v>
      </c>
      <c r="F440" s="67">
        <v>46171</v>
      </c>
      <c r="G440" s="67">
        <v>46188</v>
      </c>
      <c r="H440" s="62">
        <v>0.5</v>
      </c>
      <c r="I440" s="66"/>
    </row>
    <row r="441" spans="2:9" ht="20" customHeight="1">
      <c r="B441" s="66">
        <v>436</v>
      </c>
      <c r="C441" s="66" t="s">
        <v>21</v>
      </c>
      <c r="D441" s="66" t="s">
        <v>32</v>
      </c>
      <c r="E441" s="66" t="s">
        <v>9</v>
      </c>
      <c r="F441" s="67">
        <v>46174</v>
      </c>
      <c r="G441" s="67">
        <v>46194</v>
      </c>
      <c r="H441" s="62">
        <v>1.5</v>
      </c>
      <c r="I441" s="66"/>
    </row>
    <row r="442" spans="2:9" ht="20" customHeight="1">
      <c r="B442" s="66">
        <v>437</v>
      </c>
      <c r="C442" s="66" t="s">
        <v>21</v>
      </c>
      <c r="D442" s="66" t="s">
        <v>32</v>
      </c>
      <c r="E442" s="66" t="s">
        <v>12</v>
      </c>
      <c r="F442" s="67">
        <v>46179</v>
      </c>
      <c r="G442" s="67">
        <v>46189</v>
      </c>
      <c r="H442" s="62">
        <v>1.5</v>
      </c>
      <c r="I442" s="66"/>
    </row>
    <row r="443" spans="2:9" ht="20" customHeight="1">
      <c r="B443" s="66">
        <v>438</v>
      </c>
      <c r="C443" s="66" t="s">
        <v>21</v>
      </c>
      <c r="D443" s="66" t="s">
        <v>32</v>
      </c>
      <c r="E443" s="66" t="s">
        <v>14</v>
      </c>
      <c r="F443" s="67">
        <v>46183</v>
      </c>
      <c r="G443" s="67">
        <v>46194</v>
      </c>
      <c r="H443" s="62">
        <v>0.5</v>
      </c>
      <c r="I443" s="66"/>
    </row>
    <row r="444" spans="2:9" ht="20" customHeight="1">
      <c r="B444" s="66">
        <v>439</v>
      </c>
      <c r="C444" s="66" t="s">
        <v>21</v>
      </c>
      <c r="D444" s="66" t="s">
        <v>32</v>
      </c>
      <c r="E444" s="66" t="s">
        <v>11</v>
      </c>
      <c r="F444" s="67">
        <v>46185</v>
      </c>
      <c r="G444" s="67">
        <v>46210</v>
      </c>
      <c r="H444" s="62">
        <v>1.5</v>
      </c>
      <c r="I444" s="66"/>
    </row>
    <row r="445" spans="2:9" ht="20" customHeight="1">
      <c r="B445" s="66">
        <v>440</v>
      </c>
      <c r="C445" s="66" t="s">
        <v>21</v>
      </c>
      <c r="D445" s="66" t="s">
        <v>32</v>
      </c>
      <c r="E445" s="66" t="s">
        <v>9</v>
      </c>
      <c r="F445" s="67">
        <v>46186</v>
      </c>
      <c r="G445" s="67">
        <v>46204</v>
      </c>
      <c r="H445" s="62">
        <v>1</v>
      </c>
      <c r="I445" s="66"/>
    </row>
    <row r="446" spans="2:9" ht="20" customHeight="1">
      <c r="B446" s="66">
        <v>441</v>
      </c>
      <c r="C446" s="66" t="s">
        <v>21</v>
      </c>
      <c r="D446" s="66" t="s">
        <v>32</v>
      </c>
      <c r="E446" s="66" t="s">
        <v>12</v>
      </c>
      <c r="F446" s="67">
        <v>46193</v>
      </c>
      <c r="G446" s="67">
        <v>46209</v>
      </c>
      <c r="H446" s="62">
        <v>1.5</v>
      </c>
      <c r="I446" s="66"/>
    </row>
    <row r="447" spans="2:9" ht="20" customHeight="1">
      <c r="B447" s="66">
        <v>442</v>
      </c>
      <c r="C447" s="66" t="s">
        <v>21</v>
      </c>
      <c r="D447" s="66" t="s">
        <v>32</v>
      </c>
      <c r="E447" s="66" t="s">
        <v>14</v>
      </c>
      <c r="F447" s="67">
        <v>46194</v>
      </c>
      <c r="G447" s="67">
        <v>46219</v>
      </c>
      <c r="H447" s="62">
        <v>1</v>
      </c>
      <c r="I447" s="66"/>
    </row>
    <row r="448" spans="2:9" ht="20" customHeight="1">
      <c r="B448" s="66">
        <v>443</v>
      </c>
      <c r="C448" s="66" t="s">
        <v>21</v>
      </c>
      <c r="D448" s="66" t="s">
        <v>32</v>
      </c>
      <c r="E448" s="66" t="s">
        <v>14</v>
      </c>
      <c r="F448" s="67">
        <v>46197</v>
      </c>
      <c r="G448" s="67">
        <v>46207</v>
      </c>
      <c r="H448" s="62">
        <v>1</v>
      </c>
      <c r="I448" s="66"/>
    </row>
    <row r="449" spans="2:9" ht="20" customHeight="1">
      <c r="B449" s="66">
        <v>444</v>
      </c>
      <c r="C449" s="66" t="s">
        <v>21</v>
      </c>
      <c r="D449" s="66" t="s">
        <v>32</v>
      </c>
      <c r="E449" s="66" t="s">
        <v>14</v>
      </c>
      <c r="F449" s="67">
        <v>46201</v>
      </c>
      <c r="G449" s="67">
        <v>46222</v>
      </c>
      <c r="H449" s="62">
        <v>0.5</v>
      </c>
      <c r="I449" s="66"/>
    </row>
    <row r="450" spans="2:9" ht="20" customHeight="1">
      <c r="B450" s="66">
        <v>445</v>
      </c>
      <c r="C450" s="66" t="s">
        <v>21</v>
      </c>
      <c r="D450" s="66" t="s">
        <v>32</v>
      </c>
      <c r="E450" s="66" t="s">
        <v>11</v>
      </c>
      <c r="F450" s="67">
        <v>46209</v>
      </c>
      <c r="G450" s="67">
        <v>46227</v>
      </c>
      <c r="H450" s="62">
        <v>1</v>
      </c>
      <c r="I450" s="66"/>
    </row>
    <row r="451" spans="2:9" ht="20" customHeight="1">
      <c r="B451" s="66">
        <v>446</v>
      </c>
      <c r="C451" s="66" t="s">
        <v>21</v>
      </c>
      <c r="D451" s="66" t="s">
        <v>32</v>
      </c>
      <c r="E451" s="66" t="s">
        <v>15</v>
      </c>
      <c r="F451" s="67">
        <v>46214</v>
      </c>
      <c r="G451" s="67">
        <v>46234</v>
      </c>
      <c r="H451" s="62">
        <v>0.5</v>
      </c>
      <c r="I451" s="66"/>
    </row>
    <row r="452" spans="2:9" ht="20" customHeight="1">
      <c r="B452" s="66">
        <v>447</v>
      </c>
      <c r="C452" s="66" t="s">
        <v>21</v>
      </c>
      <c r="D452" s="66" t="s">
        <v>32</v>
      </c>
      <c r="E452" s="66" t="s">
        <v>14</v>
      </c>
      <c r="F452" s="67">
        <v>46217</v>
      </c>
      <c r="G452" s="67">
        <v>46220</v>
      </c>
      <c r="H452" s="62">
        <v>1</v>
      </c>
      <c r="I452" s="66"/>
    </row>
    <row r="453" spans="2:9" ht="20" customHeight="1">
      <c r="B453" s="66">
        <v>448</v>
      </c>
      <c r="C453" s="66" t="s">
        <v>21</v>
      </c>
      <c r="D453" s="66" t="s">
        <v>32</v>
      </c>
      <c r="E453" s="66" t="s">
        <v>11</v>
      </c>
      <c r="F453" s="67">
        <v>46220</v>
      </c>
      <c r="G453" s="67">
        <v>46242</v>
      </c>
      <c r="H453" s="62">
        <v>1.5</v>
      </c>
      <c r="I453" s="66"/>
    </row>
    <row r="454" spans="2:9" ht="20" customHeight="1">
      <c r="B454" s="66">
        <v>449</v>
      </c>
      <c r="C454" s="66" t="s">
        <v>21</v>
      </c>
      <c r="D454" s="66" t="s">
        <v>32</v>
      </c>
      <c r="E454" s="66" t="s">
        <v>14</v>
      </c>
      <c r="F454" s="67">
        <v>46227</v>
      </c>
      <c r="G454" s="67">
        <v>46239</v>
      </c>
      <c r="H454" s="62">
        <v>0.5</v>
      </c>
      <c r="I454" s="66"/>
    </row>
    <row r="455" spans="2:9" ht="20" customHeight="1">
      <c r="B455" s="66">
        <v>450</v>
      </c>
      <c r="C455" s="66" t="s">
        <v>21</v>
      </c>
      <c r="D455" s="66" t="s">
        <v>32</v>
      </c>
      <c r="E455" s="66" t="s">
        <v>9</v>
      </c>
      <c r="F455" s="67">
        <v>46234</v>
      </c>
      <c r="G455" s="67">
        <v>46244</v>
      </c>
      <c r="H455" s="62">
        <v>0.5</v>
      </c>
      <c r="I455" s="66"/>
    </row>
    <row r="456" spans="2:9" ht="20" customHeight="1">
      <c r="B456" s="66">
        <v>451</v>
      </c>
      <c r="C456" s="66" t="s">
        <v>21</v>
      </c>
      <c r="D456" s="66" t="s">
        <v>32</v>
      </c>
      <c r="E456" s="66" t="s">
        <v>15</v>
      </c>
      <c r="F456" s="67">
        <v>46235</v>
      </c>
      <c r="G456" s="67">
        <v>46250</v>
      </c>
      <c r="H456" s="62">
        <v>1</v>
      </c>
      <c r="I456" s="66"/>
    </row>
    <row r="457" spans="2:9" ht="20" customHeight="1">
      <c r="B457" s="66">
        <v>452</v>
      </c>
      <c r="C457" s="66" t="s">
        <v>21</v>
      </c>
      <c r="D457" s="66" t="s">
        <v>32</v>
      </c>
      <c r="E457" s="66" t="s">
        <v>15</v>
      </c>
      <c r="F457" s="67">
        <v>46242</v>
      </c>
      <c r="G457" s="67">
        <v>46264</v>
      </c>
      <c r="H457" s="62">
        <v>1</v>
      </c>
      <c r="I457" s="66"/>
    </row>
    <row r="458" spans="2:9" ht="20" customHeight="1">
      <c r="B458" s="66">
        <v>453</v>
      </c>
      <c r="C458" s="66" t="s">
        <v>21</v>
      </c>
      <c r="D458" s="66" t="s">
        <v>32</v>
      </c>
      <c r="E458" s="66" t="s">
        <v>15</v>
      </c>
      <c r="F458" s="67">
        <v>46244</v>
      </c>
      <c r="G458" s="67">
        <v>46247</v>
      </c>
      <c r="H458" s="62">
        <v>1</v>
      </c>
      <c r="I458" s="66"/>
    </row>
    <row r="459" spans="2:9" ht="20" customHeight="1">
      <c r="B459" s="66">
        <v>454</v>
      </c>
      <c r="C459" s="66" t="s">
        <v>21</v>
      </c>
      <c r="D459" s="66" t="s">
        <v>32</v>
      </c>
      <c r="E459" s="66" t="s">
        <v>13</v>
      </c>
      <c r="F459" s="67">
        <v>46252</v>
      </c>
      <c r="G459" s="67">
        <v>46267</v>
      </c>
      <c r="H459" s="62">
        <v>0.5</v>
      </c>
      <c r="I459" s="66"/>
    </row>
    <row r="460" spans="2:9" ht="20" customHeight="1">
      <c r="B460" s="66">
        <v>455</v>
      </c>
      <c r="C460" s="66" t="s">
        <v>21</v>
      </c>
      <c r="D460" s="66" t="s">
        <v>32</v>
      </c>
      <c r="E460" s="66" t="s">
        <v>8</v>
      </c>
      <c r="F460" s="67">
        <v>46254</v>
      </c>
      <c r="G460" s="67">
        <v>46278</v>
      </c>
      <c r="H460" s="62">
        <v>1</v>
      </c>
      <c r="I460" s="66"/>
    </row>
    <row r="461" spans="2:9" ht="20" customHeight="1">
      <c r="B461" s="66">
        <v>456</v>
      </c>
      <c r="C461" s="66" t="s">
        <v>21</v>
      </c>
      <c r="D461" s="66" t="s">
        <v>32</v>
      </c>
      <c r="E461" s="66" t="s">
        <v>13</v>
      </c>
      <c r="F461" s="67">
        <v>46256</v>
      </c>
      <c r="G461" s="67">
        <v>46265</v>
      </c>
      <c r="H461" s="62">
        <v>0.5</v>
      </c>
      <c r="I461" s="66"/>
    </row>
    <row r="462" spans="2:9" ht="20" customHeight="1">
      <c r="B462" s="66">
        <v>457</v>
      </c>
      <c r="C462" s="66" t="s">
        <v>21</v>
      </c>
      <c r="D462" s="66" t="s">
        <v>32</v>
      </c>
      <c r="E462" s="66" t="s">
        <v>14</v>
      </c>
      <c r="F462" s="67">
        <v>46264</v>
      </c>
      <c r="G462" s="67">
        <v>46274</v>
      </c>
      <c r="H462" s="62">
        <v>1</v>
      </c>
      <c r="I462" s="66"/>
    </row>
    <row r="463" spans="2:9" ht="20" customHeight="1">
      <c r="B463" s="66">
        <v>458</v>
      </c>
      <c r="C463" s="66" t="s">
        <v>21</v>
      </c>
      <c r="D463" s="66" t="s">
        <v>32</v>
      </c>
      <c r="E463" s="66" t="s">
        <v>13</v>
      </c>
      <c r="F463" s="67">
        <v>46272</v>
      </c>
      <c r="G463" s="67">
        <v>46288</v>
      </c>
      <c r="H463" s="62">
        <v>1.5</v>
      </c>
      <c r="I463" s="66"/>
    </row>
    <row r="464" spans="2:9" ht="20" customHeight="1">
      <c r="B464" s="66">
        <v>459</v>
      </c>
      <c r="C464" s="66" t="s">
        <v>21</v>
      </c>
      <c r="D464" s="66" t="s">
        <v>32</v>
      </c>
      <c r="E464" s="66" t="s">
        <v>15</v>
      </c>
      <c r="F464" s="67">
        <v>46273</v>
      </c>
      <c r="G464" s="67">
        <v>46292</v>
      </c>
      <c r="H464" s="62">
        <v>0.5</v>
      </c>
      <c r="I464" s="66"/>
    </row>
    <row r="465" spans="2:9" ht="20" customHeight="1">
      <c r="B465" s="66">
        <v>460</v>
      </c>
      <c r="C465" s="66" t="s">
        <v>21</v>
      </c>
      <c r="D465" s="66" t="s">
        <v>32</v>
      </c>
      <c r="E465" s="66" t="s">
        <v>11</v>
      </c>
      <c r="F465" s="67">
        <v>46277</v>
      </c>
      <c r="G465" s="67">
        <v>46289</v>
      </c>
      <c r="H465" s="62">
        <v>1.5</v>
      </c>
      <c r="I465" s="66"/>
    </row>
    <row r="466" spans="2:9" ht="20" customHeight="1">
      <c r="B466" s="66">
        <v>461</v>
      </c>
      <c r="C466" s="66" t="s">
        <v>21</v>
      </c>
      <c r="D466" s="66" t="s">
        <v>32</v>
      </c>
      <c r="E466" s="66" t="s">
        <v>12</v>
      </c>
      <c r="F466" s="67">
        <v>46280</v>
      </c>
      <c r="G466" s="67">
        <v>46286</v>
      </c>
      <c r="H466" s="62">
        <v>0.5</v>
      </c>
      <c r="I466" s="66"/>
    </row>
    <row r="467" spans="2:9" ht="20" customHeight="1">
      <c r="B467" s="66">
        <v>462</v>
      </c>
      <c r="C467" s="66" t="s">
        <v>21</v>
      </c>
      <c r="D467" s="66" t="s">
        <v>32</v>
      </c>
      <c r="E467" s="66" t="s">
        <v>9</v>
      </c>
      <c r="F467" s="67">
        <v>46282</v>
      </c>
      <c r="G467" s="67">
        <v>46283</v>
      </c>
      <c r="H467" s="62">
        <v>1</v>
      </c>
      <c r="I467" s="66"/>
    </row>
    <row r="468" spans="2:9" ht="20" customHeight="1">
      <c r="B468" s="66">
        <v>463</v>
      </c>
      <c r="C468" s="66" t="s">
        <v>21</v>
      </c>
      <c r="D468" s="66" t="s">
        <v>32</v>
      </c>
      <c r="E468" s="66" t="s">
        <v>14</v>
      </c>
      <c r="F468" s="67">
        <v>46284</v>
      </c>
      <c r="G468" s="67">
        <v>46291</v>
      </c>
      <c r="H468" s="62">
        <v>0.5</v>
      </c>
      <c r="I468" s="66"/>
    </row>
    <row r="469" spans="2:9" ht="20" customHeight="1">
      <c r="B469" s="66">
        <v>464</v>
      </c>
      <c r="C469" s="66" t="s">
        <v>21</v>
      </c>
      <c r="D469" s="66" t="s">
        <v>32</v>
      </c>
      <c r="E469" s="66" t="s">
        <v>15</v>
      </c>
      <c r="F469" s="67">
        <v>46285</v>
      </c>
      <c r="G469" s="67">
        <v>46289</v>
      </c>
      <c r="H469" s="62">
        <v>1.5</v>
      </c>
      <c r="I469" s="66"/>
    </row>
    <row r="470" spans="2:9" ht="20" customHeight="1">
      <c r="B470" s="66">
        <v>465</v>
      </c>
      <c r="C470" s="66" t="s">
        <v>21</v>
      </c>
      <c r="D470" s="66" t="s">
        <v>32</v>
      </c>
      <c r="E470" s="66" t="s">
        <v>11</v>
      </c>
      <c r="F470" s="67">
        <v>46293</v>
      </c>
      <c r="G470" s="67">
        <v>46295</v>
      </c>
      <c r="H470" s="62">
        <v>0.5</v>
      </c>
      <c r="I470" s="66"/>
    </row>
    <row r="471" spans="2:9" ht="20" customHeight="1">
      <c r="B471" s="66">
        <v>466</v>
      </c>
      <c r="C471" s="66" t="s">
        <v>21</v>
      </c>
      <c r="D471" s="66" t="s">
        <v>32</v>
      </c>
      <c r="E471" s="66" t="s">
        <v>12</v>
      </c>
      <c r="F471" s="67">
        <v>46295</v>
      </c>
      <c r="G471" s="67">
        <v>46303</v>
      </c>
      <c r="H471" s="62">
        <v>1.5</v>
      </c>
      <c r="I471" s="66"/>
    </row>
    <row r="472" spans="2:9" ht="20" customHeight="1">
      <c r="B472" s="66">
        <v>467</v>
      </c>
      <c r="C472" s="66" t="s">
        <v>21</v>
      </c>
      <c r="D472" s="66" t="s">
        <v>32</v>
      </c>
      <c r="E472" s="66" t="s">
        <v>11</v>
      </c>
      <c r="F472" s="67">
        <v>46303</v>
      </c>
      <c r="G472" s="67">
        <v>46312</v>
      </c>
      <c r="H472" s="62">
        <v>1.5</v>
      </c>
      <c r="I472" s="66"/>
    </row>
    <row r="473" spans="2:9" ht="20" customHeight="1">
      <c r="B473" s="66">
        <v>468</v>
      </c>
      <c r="C473" s="66" t="s">
        <v>21</v>
      </c>
      <c r="D473" s="66" t="s">
        <v>32</v>
      </c>
      <c r="E473" s="66" t="s">
        <v>9</v>
      </c>
      <c r="F473" s="67">
        <v>46310</v>
      </c>
      <c r="G473" s="67">
        <v>46334</v>
      </c>
      <c r="H473" s="62">
        <v>1.5</v>
      </c>
      <c r="I473" s="66"/>
    </row>
    <row r="474" spans="2:9" ht="20" customHeight="1">
      <c r="B474" s="66">
        <v>469</v>
      </c>
      <c r="C474" s="66" t="s">
        <v>21</v>
      </c>
      <c r="D474" s="66" t="s">
        <v>32</v>
      </c>
      <c r="E474" s="66" t="s">
        <v>10</v>
      </c>
      <c r="F474" s="67">
        <v>46314</v>
      </c>
      <c r="G474" s="67">
        <v>46316</v>
      </c>
      <c r="H474" s="62">
        <v>1</v>
      </c>
      <c r="I474" s="66"/>
    </row>
    <row r="475" spans="2:9" ht="20" customHeight="1">
      <c r="B475" s="66">
        <v>470</v>
      </c>
      <c r="C475" s="66" t="s">
        <v>21</v>
      </c>
      <c r="D475" s="66" t="s">
        <v>32</v>
      </c>
      <c r="E475" s="66" t="s">
        <v>8</v>
      </c>
      <c r="F475" s="67">
        <v>46315</v>
      </c>
      <c r="G475" s="67">
        <v>46321</v>
      </c>
      <c r="H475" s="62">
        <v>0.5</v>
      </c>
      <c r="I475" s="66"/>
    </row>
    <row r="476" spans="2:9" ht="20" customHeight="1">
      <c r="B476" s="66">
        <v>471</v>
      </c>
      <c r="C476" s="66" t="s">
        <v>21</v>
      </c>
      <c r="D476" s="66" t="s">
        <v>32</v>
      </c>
      <c r="E476" s="66" t="s">
        <v>8</v>
      </c>
      <c r="F476" s="67">
        <v>46318</v>
      </c>
      <c r="G476" s="67">
        <v>46342</v>
      </c>
      <c r="H476" s="62">
        <v>1.5</v>
      </c>
      <c r="I476" s="66"/>
    </row>
    <row r="477" spans="2:9" ht="20" customHeight="1">
      <c r="B477" s="66">
        <v>472</v>
      </c>
      <c r="C477" s="66" t="s">
        <v>21</v>
      </c>
      <c r="D477" s="66" t="s">
        <v>32</v>
      </c>
      <c r="E477" s="66" t="s">
        <v>15</v>
      </c>
      <c r="F477" s="67">
        <v>46322</v>
      </c>
      <c r="G477" s="67">
        <v>46341</v>
      </c>
      <c r="H477" s="62">
        <v>1.5</v>
      </c>
      <c r="I477" s="66"/>
    </row>
    <row r="478" spans="2:9" ht="20" customHeight="1">
      <c r="B478" s="66">
        <v>473</v>
      </c>
      <c r="C478" s="66" t="s">
        <v>21</v>
      </c>
      <c r="D478" s="66" t="s">
        <v>32</v>
      </c>
      <c r="E478" s="66" t="s">
        <v>15</v>
      </c>
      <c r="F478" s="67">
        <v>46326</v>
      </c>
      <c r="G478" s="67">
        <v>46332</v>
      </c>
      <c r="H478" s="62">
        <v>1</v>
      </c>
      <c r="I478" s="66"/>
    </row>
    <row r="479" spans="2:9" ht="20" customHeight="1">
      <c r="B479" s="66">
        <v>474</v>
      </c>
      <c r="C479" s="66" t="s">
        <v>21</v>
      </c>
      <c r="D479" s="66" t="s">
        <v>32</v>
      </c>
      <c r="E479" s="66" t="s">
        <v>10</v>
      </c>
      <c r="F479" s="67">
        <v>46334</v>
      </c>
      <c r="G479" s="67">
        <v>46346</v>
      </c>
      <c r="H479" s="62">
        <v>1</v>
      </c>
      <c r="I479" s="66"/>
    </row>
    <row r="480" spans="2:9" ht="20" customHeight="1">
      <c r="B480" s="66">
        <v>475</v>
      </c>
      <c r="C480" s="66" t="s">
        <v>21</v>
      </c>
      <c r="D480" s="66" t="s">
        <v>32</v>
      </c>
      <c r="E480" s="66" t="s">
        <v>8</v>
      </c>
      <c r="F480" s="67">
        <v>46342</v>
      </c>
      <c r="G480" s="67">
        <v>46358</v>
      </c>
      <c r="H480" s="62">
        <v>1</v>
      </c>
      <c r="I480" s="66"/>
    </row>
    <row r="481" spans="2:9" ht="20" customHeight="1">
      <c r="B481" s="66">
        <v>476</v>
      </c>
      <c r="C481" s="66" t="s">
        <v>21</v>
      </c>
      <c r="D481" s="66" t="s">
        <v>32</v>
      </c>
      <c r="E481" s="66" t="s">
        <v>12</v>
      </c>
      <c r="F481" s="67">
        <v>46344</v>
      </c>
      <c r="G481" s="67">
        <v>46348</v>
      </c>
      <c r="H481" s="62">
        <v>1.5</v>
      </c>
      <c r="I481" s="66"/>
    </row>
    <row r="482" spans="2:9" ht="20" customHeight="1">
      <c r="B482" s="66">
        <v>477</v>
      </c>
      <c r="C482" s="66" t="s">
        <v>21</v>
      </c>
      <c r="D482" s="66" t="s">
        <v>32</v>
      </c>
      <c r="E482" s="66" t="s">
        <v>8</v>
      </c>
      <c r="F482" s="67">
        <v>46345</v>
      </c>
      <c r="G482" s="67">
        <v>46367</v>
      </c>
      <c r="H482" s="62">
        <v>1</v>
      </c>
      <c r="I482" s="66"/>
    </row>
    <row r="483" spans="2:9" ht="20" customHeight="1">
      <c r="B483" s="66">
        <v>478</v>
      </c>
      <c r="C483" s="66" t="s">
        <v>21</v>
      </c>
      <c r="D483" s="66" t="s">
        <v>32</v>
      </c>
      <c r="E483" s="66" t="s">
        <v>14</v>
      </c>
      <c r="F483" s="67">
        <v>46349</v>
      </c>
      <c r="G483" s="67">
        <v>46372</v>
      </c>
      <c r="H483" s="62">
        <v>1.5</v>
      </c>
      <c r="I483" s="66"/>
    </row>
    <row r="484" spans="2:9" ht="20" customHeight="1">
      <c r="B484" s="66">
        <v>479</v>
      </c>
      <c r="C484" s="66" t="s">
        <v>21</v>
      </c>
      <c r="D484" s="66" t="s">
        <v>32</v>
      </c>
      <c r="E484" s="66" t="s">
        <v>14</v>
      </c>
      <c r="F484" s="67">
        <v>46351</v>
      </c>
      <c r="G484" s="67">
        <v>46370</v>
      </c>
      <c r="H484" s="62">
        <v>1</v>
      </c>
      <c r="I484" s="66"/>
    </row>
    <row r="485" spans="2:9" ht="20" customHeight="1">
      <c r="B485" s="66">
        <v>480</v>
      </c>
      <c r="C485" s="66" t="s">
        <v>21</v>
      </c>
      <c r="D485" s="66" t="s">
        <v>32</v>
      </c>
      <c r="E485" s="66" t="s">
        <v>15</v>
      </c>
      <c r="F485" s="67">
        <v>46358</v>
      </c>
      <c r="G485" s="67">
        <v>46370</v>
      </c>
      <c r="H485" s="62">
        <v>1</v>
      </c>
      <c r="I485" s="66"/>
    </row>
    <row r="486" spans="2:9" ht="20" customHeight="1">
      <c r="B486" s="66">
        <v>481</v>
      </c>
      <c r="C486" s="66" t="s">
        <v>21</v>
      </c>
      <c r="D486" s="66" t="s">
        <v>32</v>
      </c>
      <c r="E486" s="66" t="s">
        <v>13</v>
      </c>
      <c r="F486" s="67">
        <v>46362</v>
      </c>
      <c r="G486" s="67">
        <v>46382</v>
      </c>
      <c r="H486" s="62">
        <v>0.5</v>
      </c>
      <c r="I486" s="66"/>
    </row>
    <row r="487" spans="2:9" ht="20" customHeight="1">
      <c r="B487" s="66">
        <v>482</v>
      </c>
      <c r="C487" s="66" t="s">
        <v>21</v>
      </c>
      <c r="D487" s="66" t="s">
        <v>32</v>
      </c>
      <c r="E487" s="66" t="s">
        <v>9</v>
      </c>
      <c r="F487" s="67">
        <v>46369</v>
      </c>
      <c r="G487" s="67">
        <v>46373</v>
      </c>
      <c r="H487" s="62">
        <v>1</v>
      </c>
      <c r="I487" s="66"/>
    </row>
    <row r="488" spans="2:9" ht="20" customHeight="1">
      <c r="B488" s="66">
        <v>483</v>
      </c>
      <c r="C488" s="66" t="s">
        <v>21</v>
      </c>
      <c r="D488" s="66" t="s">
        <v>32</v>
      </c>
      <c r="E488" s="66" t="s">
        <v>13</v>
      </c>
      <c r="F488" s="67">
        <v>46373</v>
      </c>
      <c r="G488" s="67">
        <v>46384</v>
      </c>
      <c r="H488" s="62">
        <v>1</v>
      </c>
      <c r="I488" s="66"/>
    </row>
    <row r="489" spans="2:9" ht="20" customHeight="1">
      <c r="B489" s="66">
        <v>484</v>
      </c>
      <c r="C489" s="66" t="s">
        <v>21</v>
      </c>
      <c r="D489" s="66" t="s">
        <v>32</v>
      </c>
      <c r="E489" s="66" t="s">
        <v>10</v>
      </c>
      <c r="F489" s="67">
        <v>46375</v>
      </c>
      <c r="G489" s="67">
        <v>46380</v>
      </c>
      <c r="H489" s="62">
        <v>0.5</v>
      </c>
      <c r="I489" s="66"/>
    </row>
    <row r="490" spans="2:9" ht="20" customHeight="1">
      <c r="B490" s="66">
        <v>485</v>
      </c>
      <c r="C490" s="66" t="s">
        <v>21</v>
      </c>
      <c r="D490" s="66" t="s">
        <v>32</v>
      </c>
      <c r="E490" s="66" t="s">
        <v>15</v>
      </c>
      <c r="F490" s="67">
        <v>46378</v>
      </c>
      <c r="G490" s="67">
        <v>46384</v>
      </c>
      <c r="H490" s="62">
        <v>0.5</v>
      </c>
      <c r="I490" s="66"/>
    </row>
    <row r="491" spans="2:9" ht="20" customHeight="1">
      <c r="B491" s="66">
        <v>486</v>
      </c>
      <c r="C491" s="66" t="s">
        <v>21</v>
      </c>
      <c r="D491" s="66" t="s">
        <v>32</v>
      </c>
      <c r="E491" s="66" t="s">
        <v>12</v>
      </c>
      <c r="F491" s="67">
        <v>46384</v>
      </c>
      <c r="G491" s="67">
        <v>46387</v>
      </c>
      <c r="H491" s="62">
        <v>1.5</v>
      </c>
      <c r="I491" s="66"/>
    </row>
    <row r="492" spans="2:9" ht="20" customHeight="1">
      <c r="B492" s="66">
        <v>487</v>
      </c>
      <c r="C492" s="66" t="s">
        <v>21</v>
      </c>
      <c r="D492" s="66" t="s">
        <v>32</v>
      </c>
      <c r="E492" s="66" t="s">
        <v>10</v>
      </c>
      <c r="F492" s="67">
        <v>46392</v>
      </c>
      <c r="G492" s="67">
        <v>46405</v>
      </c>
      <c r="H492" s="62">
        <v>1.5</v>
      </c>
      <c r="I492" s="66"/>
    </row>
    <row r="493" spans="2:9" ht="20" customHeight="1">
      <c r="B493" s="66">
        <v>488</v>
      </c>
      <c r="C493" s="66" t="s">
        <v>21</v>
      </c>
      <c r="D493" s="66" t="s">
        <v>32</v>
      </c>
      <c r="E493" s="66" t="s">
        <v>11</v>
      </c>
      <c r="F493" s="67">
        <v>46395</v>
      </c>
      <c r="G493" s="67">
        <v>46398</v>
      </c>
      <c r="H493" s="62">
        <v>1.5</v>
      </c>
      <c r="I493" s="66"/>
    </row>
    <row r="494" spans="2:9" ht="20" customHeight="1">
      <c r="B494" s="66">
        <v>489</v>
      </c>
      <c r="C494" s="66" t="s">
        <v>21</v>
      </c>
      <c r="D494" s="66" t="s">
        <v>32</v>
      </c>
      <c r="E494" s="66" t="s">
        <v>8</v>
      </c>
      <c r="F494" s="67">
        <v>46397</v>
      </c>
      <c r="G494" s="67">
        <v>46400</v>
      </c>
      <c r="H494" s="62">
        <v>1.5</v>
      </c>
      <c r="I494" s="66"/>
    </row>
    <row r="495" spans="2:9" ht="20" customHeight="1">
      <c r="B495" s="66">
        <v>490</v>
      </c>
      <c r="C495" s="66" t="s">
        <v>21</v>
      </c>
      <c r="D495" s="66" t="s">
        <v>32</v>
      </c>
      <c r="E495" s="66" t="s">
        <v>9</v>
      </c>
      <c r="F495" s="67">
        <v>46405</v>
      </c>
      <c r="G495" s="67">
        <v>46428</v>
      </c>
      <c r="H495" s="62">
        <v>1</v>
      </c>
      <c r="I495" s="66"/>
    </row>
    <row r="496" spans="2:9" ht="20" customHeight="1">
      <c r="B496" s="66">
        <v>491</v>
      </c>
      <c r="C496" s="66" t="s">
        <v>21</v>
      </c>
      <c r="D496" s="66" t="s">
        <v>32</v>
      </c>
      <c r="E496" s="66" t="s">
        <v>15</v>
      </c>
      <c r="F496" s="67">
        <v>46408</v>
      </c>
      <c r="G496" s="67">
        <v>46411</v>
      </c>
      <c r="H496" s="62">
        <v>1.5</v>
      </c>
      <c r="I496" s="66"/>
    </row>
    <row r="497" spans="2:9" ht="20" customHeight="1">
      <c r="B497" s="66">
        <v>492</v>
      </c>
      <c r="C497" s="66" t="s">
        <v>21</v>
      </c>
      <c r="D497" s="66" t="s">
        <v>32</v>
      </c>
      <c r="E497" s="66" t="s">
        <v>12</v>
      </c>
      <c r="F497" s="67">
        <v>46409</v>
      </c>
      <c r="G497" s="67">
        <v>46425</v>
      </c>
      <c r="H497" s="62">
        <v>1</v>
      </c>
      <c r="I497" s="66"/>
    </row>
    <row r="498" spans="2:9" ht="20" customHeight="1">
      <c r="B498" s="66">
        <v>493</v>
      </c>
      <c r="C498" s="66" t="s">
        <v>21</v>
      </c>
      <c r="D498" s="66" t="s">
        <v>32</v>
      </c>
      <c r="E498" s="66" t="s">
        <v>9</v>
      </c>
      <c r="F498" s="67">
        <v>46415</v>
      </c>
      <c r="G498" s="67">
        <v>46428</v>
      </c>
      <c r="H498" s="62">
        <v>1.5</v>
      </c>
      <c r="I498" s="66"/>
    </row>
    <row r="499" spans="2:9" ht="20" customHeight="1">
      <c r="B499" s="66">
        <v>494</v>
      </c>
      <c r="C499" s="66" t="s">
        <v>21</v>
      </c>
      <c r="D499" s="66" t="s">
        <v>32</v>
      </c>
      <c r="E499" s="66" t="s">
        <v>14</v>
      </c>
      <c r="F499" s="67">
        <v>46417</v>
      </c>
      <c r="G499" s="67">
        <v>46427</v>
      </c>
      <c r="H499" s="62">
        <v>1.5</v>
      </c>
      <c r="I499" s="66"/>
    </row>
    <row r="500" spans="2:9" ht="20" customHeight="1">
      <c r="B500" s="66">
        <v>495</v>
      </c>
      <c r="C500" s="66" t="s">
        <v>21</v>
      </c>
      <c r="D500" s="66" t="s">
        <v>32</v>
      </c>
      <c r="E500" s="66" t="s">
        <v>14</v>
      </c>
      <c r="F500" s="67">
        <v>46421</v>
      </c>
      <c r="G500" s="67">
        <v>46428</v>
      </c>
      <c r="H500" s="62">
        <v>1.5</v>
      </c>
      <c r="I500" s="66"/>
    </row>
    <row r="501" spans="2:9" ht="20" customHeight="1">
      <c r="B501" s="66">
        <v>496</v>
      </c>
      <c r="C501" s="66" t="s">
        <v>21</v>
      </c>
      <c r="D501" s="66" t="s">
        <v>32</v>
      </c>
      <c r="E501" s="66" t="s">
        <v>11</v>
      </c>
      <c r="F501" s="67">
        <v>46429</v>
      </c>
      <c r="G501" s="67">
        <v>46438</v>
      </c>
      <c r="H501" s="62">
        <v>0.5</v>
      </c>
      <c r="I501" s="66"/>
    </row>
    <row r="502" spans="2:9" ht="20" customHeight="1">
      <c r="B502" s="66">
        <v>497</v>
      </c>
      <c r="C502" s="66" t="s">
        <v>21</v>
      </c>
      <c r="D502" s="66" t="s">
        <v>32</v>
      </c>
      <c r="E502" s="66" t="s">
        <v>15</v>
      </c>
      <c r="F502" s="67">
        <v>46432</v>
      </c>
      <c r="G502" s="67">
        <v>46441</v>
      </c>
      <c r="H502" s="62">
        <v>1.5</v>
      </c>
      <c r="I502" s="66"/>
    </row>
    <row r="503" spans="2:9" ht="20" customHeight="1">
      <c r="B503" s="66">
        <v>498</v>
      </c>
      <c r="C503" s="66" t="s">
        <v>21</v>
      </c>
      <c r="D503" s="66" t="s">
        <v>32</v>
      </c>
      <c r="E503" s="66" t="s">
        <v>11</v>
      </c>
      <c r="F503" s="67">
        <v>46436</v>
      </c>
      <c r="G503" s="67">
        <v>46444</v>
      </c>
      <c r="H503" s="62">
        <v>1.5</v>
      </c>
      <c r="I503" s="66"/>
    </row>
    <row r="504" spans="2:9" ht="20" customHeight="1">
      <c r="B504" s="66">
        <v>499</v>
      </c>
      <c r="C504" s="66" t="s">
        <v>21</v>
      </c>
      <c r="D504" s="66" t="s">
        <v>32</v>
      </c>
      <c r="E504" s="66" t="s">
        <v>9</v>
      </c>
      <c r="F504" s="67">
        <v>46444</v>
      </c>
      <c r="G504" s="67">
        <v>46466</v>
      </c>
      <c r="H504" s="62">
        <v>0.5</v>
      </c>
      <c r="I504" s="66"/>
    </row>
    <row r="505" spans="2:9" ht="20" customHeight="1">
      <c r="B505" s="66">
        <v>500</v>
      </c>
      <c r="C505" s="66" t="s">
        <v>21</v>
      </c>
      <c r="D505" s="66" t="s">
        <v>32</v>
      </c>
      <c r="E505" s="66" t="s">
        <v>15</v>
      </c>
      <c r="F505" s="67">
        <v>46450</v>
      </c>
      <c r="G505" s="67">
        <v>46475</v>
      </c>
      <c r="H505" s="62">
        <v>0.5</v>
      </c>
      <c r="I505" s="66"/>
    </row>
    <row r="506" spans="2:9" ht="20" customHeight="1">
      <c r="B506" s="66">
        <v>501</v>
      </c>
      <c r="C506" s="66" t="s">
        <v>22</v>
      </c>
      <c r="D506" s="66" t="s">
        <v>32</v>
      </c>
      <c r="E506" s="66" t="s">
        <v>13</v>
      </c>
      <c r="F506" s="67">
        <v>46023</v>
      </c>
      <c r="G506" s="67">
        <v>46047</v>
      </c>
      <c r="H506" s="62">
        <v>1</v>
      </c>
      <c r="I506" s="66"/>
    </row>
    <row r="507" spans="2:9" ht="20" customHeight="1">
      <c r="B507" s="66">
        <v>502</v>
      </c>
      <c r="C507" s="66" t="s">
        <v>22</v>
      </c>
      <c r="D507" s="66" t="s">
        <v>32</v>
      </c>
      <c r="E507" s="66" t="s">
        <v>15</v>
      </c>
      <c r="F507" s="67">
        <v>46026</v>
      </c>
      <c r="G507" s="67">
        <v>46032</v>
      </c>
      <c r="H507" s="62">
        <v>0.5</v>
      </c>
      <c r="I507" s="66"/>
    </row>
    <row r="508" spans="2:9" ht="20" customHeight="1">
      <c r="B508" s="66">
        <v>503</v>
      </c>
      <c r="C508" s="66" t="s">
        <v>22</v>
      </c>
      <c r="D508" s="66" t="s">
        <v>32</v>
      </c>
      <c r="E508" s="66" t="s">
        <v>15</v>
      </c>
      <c r="F508" s="67">
        <v>46027</v>
      </c>
      <c r="G508" s="67">
        <v>46028</v>
      </c>
      <c r="H508" s="62">
        <v>1</v>
      </c>
      <c r="I508" s="66"/>
    </row>
    <row r="509" spans="2:9" ht="20" customHeight="1">
      <c r="B509" s="66">
        <v>504</v>
      </c>
      <c r="C509" s="66" t="s">
        <v>22</v>
      </c>
      <c r="D509" s="66" t="s">
        <v>32</v>
      </c>
      <c r="E509" s="66" t="s">
        <v>12</v>
      </c>
      <c r="F509" s="67">
        <v>46031</v>
      </c>
      <c r="G509" s="67">
        <v>46055</v>
      </c>
      <c r="H509" s="62">
        <v>1.5</v>
      </c>
      <c r="I509" s="66"/>
    </row>
    <row r="510" spans="2:9" ht="20" customHeight="1">
      <c r="B510" s="66">
        <v>505</v>
      </c>
      <c r="C510" s="66" t="s">
        <v>22</v>
      </c>
      <c r="D510" s="66" t="s">
        <v>32</v>
      </c>
      <c r="E510" s="66" t="s">
        <v>15</v>
      </c>
      <c r="F510" s="67">
        <v>46033</v>
      </c>
      <c r="G510" s="67">
        <v>46039</v>
      </c>
      <c r="H510" s="62">
        <v>0.5</v>
      </c>
      <c r="I510" s="66"/>
    </row>
    <row r="511" spans="2:9" ht="20" customHeight="1">
      <c r="B511" s="66">
        <v>506</v>
      </c>
      <c r="C511" s="66" t="s">
        <v>22</v>
      </c>
      <c r="D511" s="66" t="s">
        <v>32</v>
      </c>
      <c r="E511" s="66" t="s">
        <v>15</v>
      </c>
      <c r="F511" s="67">
        <v>46035</v>
      </c>
      <c r="G511" s="67">
        <v>46060</v>
      </c>
      <c r="H511" s="62">
        <v>1.5</v>
      </c>
      <c r="I511" s="66"/>
    </row>
    <row r="512" spans="2:9" ht="20" customHeight="1">
      <c r="B512" s="66">
        <v>507</v>
      </c>
      <c r="C512" s="66" t="s">
        <v>22</v>
      </c>
      <c r="D512" s="66" t="s">
        <v>32</v>
      </c>
      <c r="E512" s="66" t="s">
        <v>12</v>
      </c>
      <c r="F512" s="67">
        <v>46039</v>
      </c>
      <c r="G512" s="67">
        <v>46051</v>
      </c>
      <c r="H512" s="62">
        <v>1</v>
      </c>
      <c r="I512" s="66"/>
    </row>
    <row r="513" spans="2:17" ht="20" customHeight="1">
      <c r="B513" s="66">
        <v>508</v>
      </c>
      <c r="C513" s="66" t="s">
        <v>22</v>
      </c>
      <c r="D513" s="66" t="s">
        <v>32</v>
      </c>
      <c r="E513" s="66" t="s">
        <v>12</v>
      </c>
      <c r="F513" s="67">
        <v>46042</v>
      </c>
      <c r="G513" s="67">
        <v>46044</v>
      </c>
      <c r="H513" s="62">
        <v>1.5</v>
      </c>
      <c r="I513" s="66"/>
    </row>
    <row r="514" spans="2:17" ht="20" customHeight="1">
      <c r="B514" s="66">
        <v>509</v>
      </c>
      <c r="C514" s="66" t="s">
        <v>22</v>
      </c>
      <c r="D514" s="66" t="s">
        <v>32</v>
      </c>
      <c r="E514" s="66" t="s">
        <v>14</v>
      </c>
      <c r="F514" s="67">
        <v>46044</v>
      </c>
      <c r="G514" s="67">
        <v>46053</v>
      </c>
      <c r="H514" s="62">
        <v>1</v>
      </c>
      <c r="I514" s="66"/>
    </row>
    <row r="515" spans="2:17" ht="20" customHeight="1">
      <c r="B515" s="66">
        <v>510</v>
      </c>
      <c r="C515" s="66" t="s">
        <v>22</v>
      </c>
      <c r="D515" s="66" t="s">
        <v>32</v>
      </c>
      <c r="E515" s="66" t="s">
        <v>14</v>
      </c>
      <c r="F515" s="67">
        <v>46047</v>
      </c>
      <c r="G515" s="67">
        <v>46061</v>
      </c>
      <c r="H515" s="62">
        <v>1</v>
      </c>
      <c r="I515" s="66"/>
    </row>
    <row r="516" spans="2:17" ht="20" customHeight="1">
      <c r="B516" s="66">
        <v>511</v>
      </c>
      <c r="C516" s="66" t="s">
        <v>22</v>
      </c>
      <c r="D516" s="66" t="s">
        <v>32</v>
      </c>
      <c r="E516" s="66" t="s">
        <v>12</v>
      </c>
      <c r="F516" s="67">
        <v>46049</v>
      </c>
      <c r="G516" s="67">
        <v>46053</v>
      </c>
      <c r="H516" s="62">
        <v>0.5</v>
      </c>
      <c r="I516" s="66"/>
    </row>
    <row r="517" spans="2:17" ht="20" customHeight="1">
      <c r="B517" s="66">
        <v>512</v>
      </c>
      <c r="C517" s="66" t="s">
        <v>22</v>
      </c>
      <c r="D517" s="66" t="s">
        <v>32</v>
      </c>
      <c r="E517" s="66" t="s">
        <v>12</v>
      </c>
      <c r="F517" s="67">
        <v>46051</v>
      </c>
      <c r="G517" s="67">
        <v>46067</v>
      </c>
      <c r="H517" s="62">
        <v>1</v>
      </c>
      <c r="I517" s="66"/>
    </row>
    <row r="518" spans="2:17" ht="20" customHeight="1">
      <c r="B518" s="66">
        <v>513</v>
      </c>
      <c r="C518" s="66" t="s">
        <v>22</v>
      </c>
      <c r="D518" s="66" t="s">
        <v>32</v>
      </c>
      <c r="E518" s="66" t="s">
        <v>14</v>
      </c>
      <c r="F518" s="67">
        <v>46052</v>
      </c>
      <c r="G518" s="67">
        <v>46071</v>
      </c>
      <c r="H518" s="62">
        <v>1</v>
      </c>
      <c r="I518" s="66"/>
    </row>
    <row r="519" spans="2:17" ht="20" customHeight="1">
      <c r="B519" s="66">
        <v>514</v>
      </c>
      <c r="C519" s="66" t="s">
        <v>22</v>
      </c>
      <c r="D519" s="66" t="s">
        <v>32</v>
      </c>
      <c r="E519" s="66" t="s">
        <v>12</v>
      </c>
      <c r="F519" s="67">
        <v>46055</v>
      </c>
      <c r="G519" s="67">
        <v>46077</v>
      </c>
      <c r="H519" s="62">
        <v>1.5</v>
      </c>
      <c r="I519" s="66"/>
    </row>
    <row r="520" spans="2:17" ht="20" customHeight="1">
      <c r="B520" s="66">
        <v>515</v>
      </c>
      <c r="C520" s="66" t="s">
        <v>22</v>
      </c>
      <c r="D520" s="66" t="s">
        <v>32</v>
      </c>
      <c r="E520" s="66" t="s">
        <v>13</v>
      </c>
      <c r="F520" s="67">
        <v>46056</v>
      </c>
      <c r="G520" s="67">
        <v>46074</v>
      </c>
      <c r="H520" s="62">
        <v>0.5</v>
      </c>
      <c r="I520" s="66"/>
    </row>
    <row r="521" spans="2:17" ht="20" customHeight="1">
      <c r="B521" s="66">
        <v>516</v>
      </c>
      <c r="C521" s="66" t="s">
        <v>22</v>
      </c>
      <c r="D521" s="66" t="s">
        <v>32</v>
      </c>
      <c r="E521" s="66" t="s">
        <v>14</v>
      </c>
      <c r="F521" s="67">
        <v>46057</v>
      </c>
      <c r="G521" s="67">
        <v>46082</v>
      </c>
      <c r="H521" s="62">
        <v>1.5</v>
      </c>
      <c r="I521" s="66"/>
    </row>
    <row r="522" spans="2:17" ht="20" customHeight="1">
      <c r="B522" s="66">
        <v>517</v>
      </c>
      <c r="C522" s="66" t="s">
        <v>22</v>
      </c>
      <c r="D522" s="66" t="s">
        <v>32</v>
      </c>
      <c r="E522" s="66" t="s">
        <v>15</v>
      </c>
      <c r="F522" s="67">
        <v>46061</v>
      </c>
      <c r="G522" s="67">
        <v>46062</v>
      </c>
      <c r="H522" s="62">
        <v>0.5</v>
      </c>
      <c r="I522" s="66"/>
    </row>
    <row r="523" spans="2:17" ht="20" customHeight="1">
      <c r="B523" s="66">
        <v>518</v>
      </c>
      <c r="C523" s="66" t="s">
        <v>22</v>
      </c>
      <c r="D523" s="66" t="s">
        <v>32</v>
      </c>
      <c r="E523" s="66" t="s">
        <v>15</v>
      </c>
      <c r="F523" s="67">
        <v>46064</v>
      </c>
      <c r="G523" s="67">
        <v>46074</v>
      </c>
      <c r="H523" s="62">
        <v>1</v>
      </c>
      <c r="I523" s="66"/>
    </row>
    <row r="524" spans="2:17" ht="20" customHeight="1">
      <c r="B524" s="66">
        <v>519</v>
      </c>
      <c r="C524" s="66" t="s">
        <v>22</v>
      </c>
      <c r="D524" s="66" t="s">
        <v>32</v>
      </c>
      <c r="E524" s="66" t="s">
        <v>14</v>
      </c>
      <c r="F524" s="67">
        <v>46066</v>
      </c>
      <c r="G524" s="67">
        <v>46089</v>
      </c>
      <c r="H524" s="62">
        <v>0.5</v>
      </c>
      <c r="I524" s="66"/>
    </row>
    <row r="525" spans="2:17" ht="20" customHeight="1">
      <c r="B525" s="66">
        <v>520</v>
      </c>
      <c r="C525" s="66" t="s">
        <v>22</v>
      </c>
      <c r="D525" s="66" t="s">
        <v>32</v>
      </c>
      <c r="E525" s="66" t="s">
        <v>14</v>
      </c>
      <c r="F525" s="67">
        <v>46069</v>
      </c>
      <c r="G525" s="67">
        <v>46078</v>
      </c>
      <c r="H525" s="62">
        <v>1.5</v>
      </c>
      <c r="I525" s="66"/>
    </row>
    <row r="526" spans="2:17" ht="20" customHeight="1">
      <c r="B526" s="66">
        <v>521</v>
      </c>
      <c r="C526" s="66" t="s">
        <v>22</v>
      </c>
      <c r="D526" s="66" t="s">
        <v>32</v>
      </c>
      <c r="E526" s="66" t="s">
        <v>15</v>
      </c>
      <c r="F526" s="67">
        <v>46073</v>
      </c>
      <c r="G526" s="67">
        <v>46093</v>
      </c>
      <c r="H526" s="62">
        <v>0.5</v>
      </c>
      <c r="I526" s="66"/>
    </row>
    <row r="527" spans="2:17" ht="20" customHeight="1">
      <c r="B527" s="66">
        <v>522</v>
      </c>
      <c r="C527" s="66" t="s">
        <v>22</v>
      </c>
      <c r="D527" s="66" t="s">
        <v>32</v>
      </c>
      <c r="E527" s="66" t="s">
        <v>14</v>
      </c>
      <c r="F527" s="67">
        <v>46074</v>
      </c>
      <c r="G527" s="67">
        <v>46083</v>
      </c>
      <c r="H527" s="62">
        <v>1</v>
      </c>
      <c r="I527" s="66"/>
      <c r="Q527" s="63">
        <f>540</f>
        <v>540</v>
      </c>
    </row>
    <row r="528" spans="2:17" ht="20" customHeight="1">
      <c r="B528" s="66">
        <v>523</v>
      </c>
      <c r="C528" s="66" t="s">
        <v>22</v>
      </c>
      <c r="D528" s="66" t="s">
        <v>32</v>
      </c>
      <c r="E528" s="66" t="s">
        <v>14</v>
      </c>
      <c r="F528" s="67">
        <v>46077</v>
      </c>
      <c r="G528" s="67">
        <v>46085</v>
      </c>
      <c r="H528" s="62">
        <v>0.5</v>
      </c>
      <c r="I528" s="66"/>
    </row>
    <row r="529" spans="2:9" ht="20" customHeight="1">
      <c r="B529" s="66">
        <v>524</v>
      </c>
      <c r="C529" s="66" t="s">
        <v>22</v>
      </c>
      <c r="D529" s="66" t="s">
        <v>32</v>
      </c>
      <c r="E529" s="66" t="s">
        <v>13</v>
      </c>
      <c r="F529" s="67">
        <v>46078</v>
      </c>
      <c r="G529" s="67">
        <v>46093</v>
      </c>
      <c r="H529" s="62">
        <v>0.5</v>
      </c>
      <c r="I529" s="66"/>
    </row>
    <row r="530" spans="2:9" ht="20" customHeight="1">
      <c r="B530" s="66">
        <v>525</v>
      </c>
      <c r="C530" s="66" t="s">
        <v>22</v>
      </c>
      <c r="D530" s="66" t="s">
        <v>32</v>
      </c>
      <c r="E530" s="66" t="s">
        <v>13</v>
      </c>
      <c r="F530" s="67">
        <v>46080</v>
      </c>
      <c r="G530" s="67">
        <v>46087</v>
      </c>
      <c r="H530" s="62">
        <v>0.5</v>
      </c>
      <c r="I530" s="66"/>
    </row>
    <row r="531" spans="2:9" ht="20" customHeight="1">
      <c r="B531" s="66">
        <v>526</v>
      </c>
      <c r="C531" s="66" t="s">
        <v>22</v>
      </c>
      <c r="D531" s="66" t="s">
        <v>32</v>
      </c>
      <c r="E531" s="66" t="s">
        <v>13</v>
      </c>
      <c r="F531" s="67">
        <v>46081</v>
      </c>
      <c r="G531" s="67">
        <v>46106</v>
      </c>
      <c r="H531" s="62">
        <v>0.5</v>
      </c>
      <c r="I531" s="66"/>
    </row>
    <row r="532" spans="2:9" ht="20" customHeight="1">
      <c r="B532" s="66">
        <v>527</v>
      </c>
      <c r="C532" s="66" t="s">
        <v>22</v>
      </c>
      <c r="D532" s="66" t="s">
        <v>32</v>
      </c>
      <c r="E532" s="66" t="s">
        <v>14</v>
      </c>
      <c r="F532" s="67">
        <v>46084</v>
      </c>
      <c r="G532" s="67">
        <v>46102</v>
      </c>
      <c r="H532" s="62">
        <v>1</v>
      </c>
      <c r="I532" s="66"/>
    </row>
    <row r="533" spans="2:9" ht="20" customHeight="1">
      <c r="B533" s="66">
        <v>528</v>
      </c>
      <c r="C533" s="66" t="s">
        <v>22</v>
      </c>
      <c r="D533" s="66" t="s">
        <v>32</v>
      </c>
      <c r="E533" s="66" t="s">
        <v>14</v>
      </c>
      <c r="F533" s="67">
        <v>46088</v>
      </c>
      <c r="G533" s="67">
        <v>46108</v>
      </c>
      <c r="H533" s="62">
        <v>1</v>
      </c>
      <c r="I533" s="66"/>
    </row>
    <row r="534" spans="2:9" ht="20" customHeight="1">
      <c r="B534" s="66">
        <v>529</v>
      </c>
      <c r="C534" s="66" t="s">
        <v>22</v>
      </c>
      <c r="D534" s="66" t="s">
        <v>32</v>
      </c>
      <c r="E534" s="66" t="s">
        <v>15</v>
      </c>
      <c r="F534" s="67">
        <v>46090</v>
      </c>
      <c r="G534" s="67">
        <v>46099</v>
      </c>
      <c r="H534" s="62">
        <v>0.5</v>
      </c>
      <c r="I534" s="66"/>
    </row>
    <row r="535" spans="2:9" ht="20" customHeight="1">
      <c r="B535" s="66">
        <v>530</v>
      </c>
      <c r="C535" s="66" t="s">
        <v>22</v>
      </c>
      <c r="D535" s="66" t="s">
        <v>32</v>
      </c>
      <c r="E535" s="66" t="s">
        <v>14</v>
      </c>
      <c r="F535" s="67">
        <v>46091</v>
      </c>
      <c r="G535" s="67">
        <v>46095</v>
      </c>
      <c r="H535" s="62">
        <v>0.5</v>
      </c>
      <c r="I535" s="66"/>
    </row>
    <row r="536" spans="2:9" ht="20" customHeight="1">
      <c r="B536" s="66">
        <v>531</v>
      </c>
      <c r="C536" s="66" t="s">
        <v>22</v>
      </c>
      <c r="D536" s="66" t="s">
        <v>32</v>
      </c>
      <c r="E536" s="66" t="s">
        <v>14</v>
      </c>
      <c r="F536" s="67">
        <v>46094</v>
      </c>
      <c r="G536" s="67">
        <v>46108</v>
      </c>
      <c r="H536" s="62">
        <v>1.5</v>
      </c>
      <c r="I536" s="66"/>
    </row>
    <row r="537" spans="2:9" ht="20" customHeight="1">
      <c r="B537" s="66">
        <v>532</v>
      </c>
      <c r="C537" s="66" t="s">
        <v>22</v>
      </c>
      <c r="D537" s="66" t="s">
        <v>32</v>
      </c>
      <c r="E537" s="66" t="s">
        <v>14</v>
      </c>
      <c r="F537" s="67">
        <v>46098</v>
      </c>
      <c r="G537" s="67">
        <v>46107</v>
      </c>
      <c r="H537" s="62">
        <v>0.5</v>
      </c>
      <c r="I537" s="66"/>
    </row>
    <row r="538" spans="2:9" ht="20" customHeight="1">
      <c r="B538" s="66">
        <v>533</v>
      </c>
      <c r="C538" s="66" t="s">
        <v>22</v>
      </c>
      <c r="D538" s="66" t="s">
        <v>32</v>
      </c>
      <c r="E538" s="66" t="s">
        <v>12</v>
      </c>
      <c r="F538" s="67">
        <v>46100</v>
      </c>
      <c r="G538" s="67">
        <v>46122</v>
      </c>
      <c r="H538" s="62">
        <v>1</v>
      </c>
      <c r="I538" s="66"/>
    </row>
    <row r="539" spans="2:9" ht="20" customHeight="1">
      <c r="B539" s="66">
        <v>534</v>
      </c>
      <c r="C539" s="66" t="s">
        <v>22</v>
      </c>
      <c r="D539" s="66" t="s">
        <v>32</v>
      </c>
      <c r="E539" s="66" t="s">
        <v>12</v>
      </c>
      <c r="F539" s="67">
        <v>46101</v>
      </c>
      <c r="G539" s="67">
        <v>46111</v>
      </c>
      <c r="H539" s="62">
        <v>1.5</v>
      </c>
      <c r="I539" s="66"/>
    </row>
    <row r="540" spans="2:9" ht="20" customHeight="1">
      <c r="B540" s="66">
        <v>535</v>
      </c>
      <c r="C540" s="66" t="s">
        <v>22</v>
      </c>
      <c r="D540" s="66" t="s">
        <v>32</v>
      </c>
      <c r="E540" s="66" t="s">
        <v>15</v>
      </c>
      <c r="F540" s="67">
        <v>46104</v>
      </c>
      <c r="G540" s="67">
        <v>46123</v>
      </c>
      <c r="H540" s="62">
        <v>1.5</v>
      </c>
      <c r="I540" s="66"/>
    </row>
    <row r="541" spans="2:9" ht="20" customHeight="1">
      <c r="B541" s="66">
        <v>536</v>
      </c>
      <c r="C541" s="66" t="s">
        <v>22</v>
      </c>
      <c r="D541" s="66" t="s">
        <v>32</v>
      </c>
      <c r="E541" s="66" t="s">
        <v>14</v>
      </c>
      <c r="F541" s="67">
        <v>46105</v>
      </c>
      <c r="G541" s="67">
        <v>46108</v>
      </c>
      <c r="H541" s="62">
        <v>0.5</v>
      </c>
      <c r="I541" s="66"/>
    </row>
    <row r="542" spans="2:9" ht="20" customHeight="1">
      <c r="B542" s="66">
        <v>537</v>
      </c>
      <c r="C542" s="66" t="s">
        <v>22</v>
      </c>
      <c r="D542" s="66" t="s">
        <v>32</v>
      </c>
      <c r="E542" s="66" t="s">
        <v>14</v>
      </c>
      <c r="F542" s="67">
        <v>46106</v>
      </c>
      <c r="G542" s="67">
        <v>46127</v>
      </c>
      <c r="H542" s="62">
        <v>0.5</v>
      </c>
      <c r="I542" s="66"/>
    </row>
    <row r="543" spans="2:9" ht="20" customHeight="1">
      <c r="B543" s="66">
        <v>538</v>
      </c>
      <c r="C543" s="66" t="s">
        <v>22</v>
      </c>
      <c r="D543" s="66" t="s">
        <v>32</v>
      </c>
      <c r="E543" s="66" t="s">
        <v>15</v>
      </c>
      <c r="F543" s="67">
        <v>46107</v>
      </c>
      <c r="G543" s="67">
        <v>46119</v>
      </c>
      <c r="H543" s="62">
        <v>1.5</v>
      </c>
      <c r="I543" s="66"/>
    </row>
    <row r="544" spans="2:9" ht="20" customHeight="1">
      <c r="B544" s="66">
        <v>539</v>
      </c>
      <c r="C544" s="66" t="s">
        <v>22</v>
      </c>
      <c r="D544" s="66" t="s">
        <v>32</v>
      </c>
      <c r="E544" s="66" t="s">
        <v>14</v>
      </c>
      <c r="F544" s="67">
        <v>46111</v>
      </c>
      <c r="G544" s="67">
        <v>46131</v>
      </c>
      <c r="H544" s="62">
        <v>0.5</v>
      </c>
      <c r="I544" s="66"/>
    </row>
    <row r="545" spans="2:9" ht="20" customHeight="1">
      <c r="B545" s="66">
        <v>540</v>
      </c>
      <c r="C545" s="66" t="s">
        <v>22</v>
      </c>
      <c r="D545" s="66" t="s">
        <v>32</v>
      </c>
      <c r="E545" s="66" t="s">
        <v>14</v>
      </c>
      <c r="F545" s="67">
        <v>46115</v>
      </c>
      <c r="G545" s="67">
        <v>46128</v>
      </c>
      <c r="H545" s="62">
        <v>1</v>
      </c>
      <c r="I545" s="66"/>
    </row>
    <row r="546" spans="2:9" ht="20" customHeight="1">
      <c r="B546" s="66">
        <v>541</v>
      </c>
      <c r="C546" s="68" t="s">
        <v>22</v>
      </c>
      <c r="D546" s="68" t="s">
        <v>32</v>
      </c>
      <c r="E546" s="68" t="s">
        <v>14</v>
      </c>
      <c r="F546" s="68">
        <v>46119</v>
      </c>
      <c r="G546" s="69">
        <v>46131</v>
      </c>
      <c r="H546" s="64">
        <v>0.5</v>
      </c>
      <c r="I546" s="68"/>
    </row>
    <row r="547" spans="2:9" ht="20" customHeight="1">
      <c r="B547" s="66">
        <v>542</v>
      </c>
      <c r="C547" s="68" t="s">
        <v>22</v>
      </c>
      <c r="D547" s="68" t="s">
        <v>32</v>
      </c>
      <c r="E547" s="68" t="s">
        <v>14</v>
      </c>
      <c r="F547" s="68">
        <v>46122</v>
      </c>
      <c r="G547" s="69">
        <v>46146</v>
      </c>
      <c r="H547" s="64">
        <v>1.5</v>
      </c>
      <c r="I547" s="68"/>
    </row>
    <row r="548" spans="2:9" ht="20" customHeight="1">
      <c r="B548" s="66">
        <v>543</v>
      </c>
      <c r="C548" s="68" t="s">
        <v>22</v>
      </c>
      <c r="D548" s="68" t="s">
        <v>32</v>
      </c>
      <c r="E548" s="68" t="s">
        <v>13</v>
      </c>
      <c r="F548" s="68">
        <v>46124</v>
      </c>
      <c r="G548" s="69">
        <v>46135</v>
      </c>
      <c r="H548" s="64">
        <v>0.5</v>
      </c>
      <c r="I548" s="68"/>
    </row>
    <row r="549" spans="2:9" ht="20" customHeight="1">
      <c r="B549" s="66">
        <v>544</v>
      </c>
      <c r="C549" s="68" t="s">
        <v>22</v>
      </c>
      <c r="D549" s="68" t="s">
        <v>32</v>
      </c>
      <c r="E549" s="68" t="s">
        <v>15</v>
      </c>
      <c r="F549" s="68">
        <v>46125</v>
      </c>
      <c r="G549" s="69">
        <v>46129</v>
      </c>
      <c r="H549" s="64">
        <v>1</v>
      </c>
      <c r="I549" s="68"/>
    </row>
    <row r="550" spans="2:9" ht="20" customHeight="1">
      <c r="B550" s="66">
        <v>545</v>
      </c>
      <c r="C550" s="68" t="s">
        <v>22</v>
      </c>
      <c r="D550" s="68" t="s">
        <v>32</v>
      </c>
      <c r="E550" s="68" t="s">
        <v>15</v>
      </c>
      <c r="F550" s="68">
        <v>46128</v>
      </c>
      <c r="G550" s="69">
        <v>46153</v>
      </c>
      <c r="H550" s="64">
        <v>0.5</v>
      </c>
      <c r="I550" s="68"/>
    </row>
    <row r="551" spans="2:9" ht="20" customHeight="1">
      <c r="B551" s="66">
        <v>546</v>
      </c>
      <c r="C551" s="68" t="s">
        <v>22</v>
      </c>
      <c r="D551" s="68" t="s">
        <v>32</v>
      </c>
      <c r="E551" s="68" t="s">
        <v>14</v>
      </c>
      <c r="F551" s="68">
        <v>46132</v>
      </c>
      <c r="G551" s="69">
        <v>46151</v>
      </c>
      <c r="H551" s="64">
        <v>1.5</v>
      </c>
      <c r="I551" s="68"/>
    </row>
    <row r="552" spans="2:9" ht="20" customHeight="1">
      <c r="B552" s="66">
        <v>547</v>
      </c>
      <c r="C552" s="68" t="s">
        <v>22</v>
      </c>
      <c r="D552" s="68" t="s">
        <v>32</v>
      </c>
      <c r="E552" s="68" t="s">
        <v>15</v>
      </c>
      <c r="F552" s="68">
        <v>46135</v>
      </c>
      <c r="G552" s="69">
        <v>46149</v>
      </c>
      <c r="H552" s="64">
        <v>1.5</v>
      </c>
      <c r="I552" s="68"/>
    </row>
    <row r="553" spans="2:9" ht="20" customHeight="1">
      <c r="B553" s="66">
        <v>548</v>
      </c>
      <c r="C553" s="68" t="s">
        <v>22</v>
      </c>
      <c r="D553" s="68" t="s">
        <v>32</v>
      </c>
      <c r="E553" s="68" t="s">
        <v>15</v>
      </c>
      <c r="F553" s="68">
        <v>46137</v>
      </c>
      <c r="G553" s="69">
        <v>46155</v>
      </c>
      <c r="H553" s="64">
        <v>1.5</v>
      </c>
      <c r="I553" s="68"/>
    </row>
    <row r="554" spans="2:9" ht="20" customHeight="1">
      <c r="B554" s="66">
        <v>549</v>
      </c>
      <c r="C554" s="68" t="s">
        <v>22</v>
      </c>
      <c r="D554" s="68" t="s">
        <v>32</v>
      </c>
      <c r="E554" s="68" t="s">
        <v>13</v>
      </c>
      <c r="F554" s="68">
        <v>46139</v>
      </c>
      <c r="G554" s="69">
        <v>46147</v>
      </c>
      <c r="H554" s="64">
        <v>1</v>
      </c>
      <c r="I554" s="68"/>
    </row>
    <row r="555" spans="2:9" ht="20" customHeight="1">
      <c r="B555" s="66">
        <v>550</v>
      </c>
      <c r="C555" s="68" t="s">
        <v>22</v>
      </c>
      <c r="D555" s="68" t="s">
        <v>32</v>
      </c>
      <c r="E555" s="68" t="s">
        <v>15</v>
      </c>
      <c r="F555" s="68">
        <v>46143</v>
      </c>
      <c r="G555" s="69">
        <v>46161</v>
      </c>
      <c r="H555" s="64">
        <v>1.5</v>
      </c>
      <c r="I555" s="68"/>
    </row>
    <row r="556" spans="2:9" ht="20" customHeight="1">
      <c r="B556" s="66">
        <v>551</v>
      </c>
      <c r="C556" s="68" t="s">
        <v>22</v>
      </c>
      <c r="D556" s="68" t="s">
        <v>32</v>
      </c>
      <c r="E556" s="68" t="s">
        <v>15</v>
      </c>
      <c r="F556" s="68">
        <v>46147</v>
      </c>
      <c r="G556" s="69">
        <v>46164</v>
      </c>
      <c r="H556" s="64">
        <v>1</v>
      </c>
      <c r="I556" s="68"/>
    </row>
    <row r="557" spans="2:9" ht="20" customHeight="1">
      <c r="B557" s="66">
        <v>552</v>
      </c>
      <c r="C557" s="68" t="s">
        <v>22</v>
      </c>
      <c r="D557" s="68" t="s">
        <v>32</v>
      </c>
      <c r="E557" s="68" t="s">
        <v>14</v>
      </c>
      <c r="F557" s="68">
        <v>46151</v>
      </c>
      <c r="G557" s="69">
        <v>46172</v>
      </c>
      <c r="H557" s="64">
        <v>0.5</v>
      </c>
      <c r="I557" s="68"/>
    </row>
    <row r="558" spans="2:9" ht="20" customHeight="1">
      <c r="B558" s="66">
        <v>553</v>
      </c>
      <c r="C558" s="68" t="s">
        <v>22</v>
      </c>
      <c r="D558" s="68" t="s">
        <v>32</v>
      </c>
      <c r="E558" s="68" t="s">
        <v>15</v>
      </c>
      <c r="F558" s="68">
        <v>46153</v>
      </c>
      <c r="G558" s="69">
        <v>46162</v>
      </c>
      <c r="H558" s="64">
        <v>0.5</v>
      </c>
      <c r="I558" s="68"/>
    </row>
    <row r="559" spans="2:9" ht="20" customHeight="1">
      <c r="B559" s="66">
        <v>554</v>
      </c>
      <c r="C559" s="68" t="s">
        <v>22</v>
      </c>
      <c r="D559" s="68" t="s">
        <v>32</v>
      </c>
      <c r="E559" s="68" t="s">
        <v>14</v>
      </c>
      <c r="F559" s="68">
        <v>46154</v>
      </c>
      <c r="G559" s="69">
        <v>46173</v>
      </c>
      <c r="H559" s="64">
        <v>0.5</v>
      </c>
      <c r="I559" s="68"/>
    </row>
    <row r="560" spans="2:9" ht="20" customHeight="1">
      <c r="B560" s="66">
        <v>555</v>
      </c>
      <c r="C560" s="68" t="s">
        <v>22</v>
      </c>
      <c r="D560" s="68" t="s">
        <v>32</v>
      </c>
      <c r="E560" s="68" t="s">
        <v>12</v>
      </c>
      <c r="F560" s="68">
        <v>46158</v>
      </c>
      <c r="G560" s="69">
        <v>46161</v>
      </c>
      <c r="H560" s="64">
        <v>0.5</v>
      </c>
      <c r="I560" s="68"/>
    </row>
    <row r="561" spans="2:9" ht="20" customHeight="1">
      <c r="B561" s="66">
        <v>556</v>
      </c>
      <c r="C561" s="68" t="s">
        <v>22</v>
      </c>
      <c r="D561" s="68" t="s">
        <v>32</v>
      </c>
      <c r="E561" s="68" t="s">
        <v>12</v>
      </c>
      <c r="F561" s="68">
        <v>46160</v>
      </c>
      <c r="G561" s="69">
        <v>46184</v>
      </c>
      <c r="H561" s="64">
        <v>1.5</v>
      </c>
      <c r="I561" s="68"/>
    </row>
    <row r="562" spans="2:9" ht="20" customHeight="1">
      <c r="B562" s="66">
        <v>557</v>
      </c>
      <c r="C562" s="68" t="s">
        <v>22</v>
      </c>
      <c r="D562" s="68" t="s">
        <v>32</v>
      </c>
      <c r="E562" s="68" t="s">
        <v>14</v>
      </c>
      <c r="F562" s="68">
        <v>46162</v>
      </c>
      <c r="G562" s="69">
        <v>46166</v>
      </c>
      <c r="H562" s="64">
        <v>1.5</v>
      </c>
      <c r="I562" s="68"/>
    </row>
    <row r="563" spans="2:9" ht="20" customHeight="1">
      <c r="B563" s="66">
        <v>558</v>
      </c>
      <c r="C563" s="68" t="s">
        <v>22</v>
      </c>
      <c r="D563" s="68" t="s">
        <v>32</v>
      </c>
      <c r="E563" s="68" t="s">
        <v>14</v>
      </c>
      <c r="F563" s="68">
        <v>46166</v>
      </c>
      <c r="G563" s="69">
        <v>46180</v>
      </c>
      <c r="H563" s="64">
        <v>1</v>
      </c>
      <c r="I563" s="68"/>
    </row>
    <row r="564" spans="2:9" ht="20" customHeight="1">
      <c r="B564" s="66">
        <v>559</v>
      </c>
      <c r="C564" s="68" t="s">
        <v>22</v>
      </c>
      <c r="D564" s="68" t="s">
        <v>32</v>
      </c>
      <c r="E564" s="68" t="s">
        <v>12</v>
      </c>
      <c r="F564" s="68">
        <v>46169</v>
      </c>
      <c r="G564" s="69">
        <v>46193</v>
      </c>
      <c r="H564" s="64">
        <v>0.5</v>
      </c>
      <c r="I564" s="68"/>
    </row>
    <row r="565" spans="2:9" ht="20" customHeight="1">
      <c r="B565" s="66">
        <v>560</v>
      </c>
      <c r="C565" s="68" t="s">
        <v>22</v>
      </c>
      <c r="D565" s="68" t="s">
        <v>32</v>
      </c>
      <c r="E565" s="68" t="s">
        <v>12</v>
      </c>
      <c r="F565" s="68">
        <v>46170</v>
      </c>
      <c r="G565" s="69">
        <v>46186</v>
      </c>
      <c r="H565" s="64">
        <v>1</v>
      </c>
      <c r="I565" s="68"/>
    </row>
    <row r="566" spans="2:9" ht="20" customHeight="1">
      <c r="B566" s="66">
        <v>561</v>
      </c>
      <c r="C566" s="68" t="s">
        <v>22</v>
      </c>
      <c r="D566" s="68" t="s">
        <v>32</v>
      </c>
      <c r="E566" s="68" t="s">
        <v>13</v>
      </c>
      <c r="F566" s="68">
        <v>46173</v>
      </c>
      <c r="G566" s="69">
        <v>46198</v>
      </c>
      <c r="H566" s="64">
        <v>0.5</v>
      </c>
      <c r="I566" s="68"/>
    </row>
    <row r="567" spans="2:9" ht="20" customHeight="1">
      <c r="B567" s="66">
        <v>562</v>
      </c>
      <c r="C567" s="68" t="s">
        <v>22</v>
      </c>
      <c r="D567" s="68" t="s">
        <v>32</v>
      </c>
      <c r="E567" s="68" t="s">
        <v>13</v>
      </c>
      <c r="F567" s="68">
        <v>46175</v>
      </c>
      <c r="G567" s="69">
        <v>46193</v>
      </c>
      <c r="H567" s="64">
        <v>1.5</v>
      </c>
      <c r="I567" s="68"/>
    </row>
    <row r="568" spans="2:9" ht="20" customHeight="1">
      <c r="B568" s="66">
        <v>563</v>
      </c>
      <c r="C568" s="68" t="s">
        <v>22</v>
      </c>
      <c r="D568" s="68" t="s">
        <v>32</v>
      </c>
      <c r="E568" s="68" t="s">
        <v>12</v>
      </c>
      <c r="F568" s="68">
        <v>46178</v>
      </c>
      <c r="G568" s="69">
        <v>46196</v>
      </c>
      <c r="H568" s="64">
        <v>1.5</v>
      </c>
      <c r="I568" s="68"/>
    </row>
    <row r="569" spans="2:9" ht="20" customHeight="1">
      <c r="B569" s="66">
        <v>564</v>
      </c>
      <c r="C569" s="68" t="s">
        <v>22</v>
      </c>
      <c r="D569" s="68" t="s">
        <v>32</v>
      </c>
      <c r="E569" s="68" t="s">
        <v>13</v>
      </c>
      <c r="F569" s="68">
        <v>46180</v>
      </c>
      <c r="G569" s="69">
        <v>46186</v>
      </c>
      <c r="H569" s="64">
        <v>1.5</v>
      </c>
      <c r="I569" s="68"/>
    </row>
    <row r="570" spans="2:9" ht="20" customHeight="1">
      <c r="B570" s="66">
        <v>565</v>
      </c>
      <c r="C570" s="68" t="s">
        <v>22</v>
      </c>
      <c r="D570" s="68" t="s">
        <v>32</v>
      </c>
      <c r="E570" s="68" t="s">
        <v>12</v>
      </c>
      <c r="F570" s="68">
        <v>46183</v>
      </c>
      <c r="G570" s="69">
        <v>46190</v>
      </c>
      <c r="H570" s="64">
        <v>0.5</v>
      </c>
      <c r="I570" s="68"/>
    </row>
    <row r="571" spans="2:9" ht="20" customHeight="1">
      <c r="B571" s="66">
        <v>566</v>
      </c>
      <c r="C571" s="68" t="s">
        <v>22</v>
      </c>
      <c r="D571" s="68" t="s">
        <v>32</v>
      </c>
      <c r="E571" s="68" t="s">
        <v>15</v>
      </c>
      <c r="F571" s="68">
        <v>46187</v>
      </c>
      <c r="G571" s="69">
        <v>46197</v>
      </c>
      <c r="H571" s="64">
        <v>1</v>
      </c>
      <c r="I571" s="68"/>
    </row>
    <row r="572" spans="2:9" ht="20" customHeight="1">
      <c r="B572" s="66">
        <v>567</v>
      </c>
      <c r="C572" s="68" t="s">
        <v>22</v>
      </c>
      <c r="D572" s="68" t="s">
        <v>32</v>
      </c>
      <c r="E572" s="68" t="s">
        <v>12</v>
      </c>
      <c r="F572" s="68">
        <v>46190</v>
      </c>
      <c r="G572" s="69">
        <v>46194</v>
      </c>
      <c r="H572" s="64">
        <v>0.5</v>
      </c>
      <c r="I572" s="68"/>
    </row>
    <row r="573" spans="2:9" ht="20" customHeight="1">
      <c r="B573" s="66">
        <v>568</v>
      </c>
      <c r="C573" s="68" t="s">
        <v>22</v>
      </c>
      <c r="D573" s="68" t="s">
        <v>32</v>
      </c>
      <c r="E573" s="68" t="s">
        <v>13</v>
      </c>
      <c r="F573" s="68">
        <v>46193</v>
      </c>
      <c r="G573" s="69">
        <v>46205</v>
      </c>
      <c r="H573" s="64">
        <v>0.5</v>
      </c>
      <c r="I573" s="68"/>
    </row>
    <row r="574" spans="2:9" ht="20" customHeight="1">
      <c r="B574" s="66">
        <v>569</v>
      </c>
      <c r="C574" s="68" t="s">
        <v>22</v>
      </c>
      <c r="D574" s="68" t="s">
        <v>32</v>
      </c>
      <c r="E574" s="68" t="s">
        <v>12</v>
      </c>
      <c r="F574" s="68">
        <v>46195</v>
      </c>
      <c r="G574" s="69">
        <v>46201</v>
      </c>
      <c r="H574" s="64">
        <v>0.5</v>
      </c>
      <c r="I574" s="68"/>
    </row>
    <row r="575" spans="2:9" ht="20" customHeight="1">
      <c r="B575" s="66">
        <v>570</v>
      </c>
      <c r="C575" s="68" t="s">
        <v>22</v>
      </c>
      <c r="D575" s="68" t="s">
        <v>32</v>
      </c>
      <c r="E575" s="68" t="s">
        <v>15</v>
      </c>
      <c r="F575" s="68">
        <v>46197</v>
      </c>
      <c r="G575" s="69">
        <v>46207</v>
      </c>
      <c r="H575" s="64">
        <v>1</v>
      </c>
      <c r="I575" s="68"/>
    </row>
    <row r="576" spans="2:9" ht="20" customHeight="1">
      <c r="B576" s="66">
        <v>571</v>
      </c>
      <c r="C576" s="68" t="s">
        <v>22</v>
      </c>
      <c r="D576" s="68" t="s">
        <v>32</v>
      </c>
      <c r="E576" s="68" t="s">
        <v>14</v>
      </c>
      <c r="F576" s="68">
        <v>46199</v>
      </c>
      <c r="G576" s="69">
        <v>46209</v>
      </c>
      <c r="H576" s="64">
        <v>1.5</v>
      </c>
      <c r="I576" s="68"/>
    </row>
    <row r="577" spans="2:9" ht="20" customHeight="1">
      <c r="B577" s="66">
        <v>572</v>
      </c>
      <c r="C577" s="68" t="s">
        <v>22</v>
      </c>
      <c r="D577" s="68" t="s">
        <v>32</v>
      </c>
      <c r="E577" s="68" t="s">
        <v>15</v>
      </c>
      <c r="F577" s="68">
        <v>46200</v>
      </c>
      <c r="G577" s="69">
        <v>46211</v>
      </c>
      <c r="H577" s="64">
        <v>1.5</v>
      </c>
      <c r="I577" s="68"/>
    </row>
    <row r="578" spans="2:9" ht="20" customHeight="1">
      <c r="B578" s="66">
        <v>573</v>
      </c>
      <c r="C578" s="68" t="s">
        <v>22</v>
      </c>
      <c r="D578" s="68" t="s">
        <v>32</v>
      </c>
      <c r="E578" s="68" t="s">
        <v>12</v>
      </c>
      <c r="F578" s="68">
        <v>46202</v>
      </c>
      <c r="G578" s="69">
        <v>46227</v>
      </c>
      <c r="H578" s="64">
        <v>1.5</v>
      </c>
      <c r="I578" s="68"/>
    </row>
    <row r="579" spans="2:9" ht="20" customHeight="1">
      <c r="B579" s="66">
        <v>574</v>
      </c>
      <c r="C579" s="68" t="s">
        <v>22</v>
      </c>
      <c r="D579" s="68" t="s">
        <v>32</v>
      </c>
      <c r="E579" s="68" t="s">
        <v>12</v>
      </c>
      <c r="F579" s="68">
        <v>46206</v>
      </c>
      <c r="G579" s="69">
        <v>46218</v>
      </c>
      <c r="H579" s="64">
        <v>0.5</v>
      </c>
      <c r="I579" s="68"/>
    </row>
    <row r="580" spans="2:9" ht="20" customHeight="1">
      <c r="B580" s="66">
        <v>575</v>
      </c>
      <c r="C580" s="68" t="s">
        <v>22</v>
      </c>
      <c r="D580" s="68" t="s">
        <v>32</v>
      </c>
      <c r="E580" s="68" t="s">
        <v>14</v>
      </c>
      <c r="F580" s="68">
        <v>46208</v>
      </c>
      <c r="G580" s="69">
        <v>46220</v>
      </c>
      <c r="H580" s="64">
        <v>0.5</v>
      </c>
      <c r="I580" s="68"/>
    </row>
    <row r="581" spans="2:9" ht="20" customHeight="1">
      <c r="B581" s="66">
        <v>576</v>
      </c>
      <c r="C581" s="68" t="s">
        <v>22</v>
      </c>
      <c r="D581" s="68" t="s">
        <v>32</v>
      </c>
      <c r="E581" s="68" t="s">
        <v>15</v>
      </c>
      <c r="F581" s="68">
        <v>46210</v>
      </c>
      <c r="G581" s="69">
        <v>46223</v>
      </c>
      <c r="H581" s="64">
        <v>1</v>
      </c>
      <c r="I581" s="68"/>
    </row>
    <row r="582" spans="2:9" ht="20" customHeight="1">
      <c r="B582" s="66">
        <v>577</v>
      </c>
      <c r="C582" s="68" t="s">
        <v>22</v>
      </c>
      <c r="D582" s="68" t="s">
        <v>32</v>
      </c>
      <c r="E582" s="68" t="s">
        <v>15</v>
      </c>
      <c r="F582" s="68">
        <v>46213</v>
      </c>
      <c r="G582" s="69">
        <v>46218</v>
      </c>
      <c r="H582" s="64">
        <v>1</v>
      </c>
      <c r="I582" s="68"/>
    </row>
    <row r="583" spans="2:9" ht="20" customHeight="1">
      <c r="B583" s="66">
        <v>578</v>
      </c>
      <c r="C583" s="68" t="s">
        <v>22</v>
      </c>
      <c r="D583" s="68" t="s">
        <v>32</v>
      </c>
      <c r="E583" s="68" t="s">
        <v>13</v>
      </c>
      <c r="F583" s="68">
        <v>46216</v>
      </c>
      <c r="G583" s="69">
        <v>46225</v>
      </c>
      <c r="H583" s="64">
        <v>1</v>
      </c>
      <c r="I583" s="68"/>
    </row>
    <row r="584" spans="2:9" ht="20" customHeight="1">
      <c r="B584" s="66">
        <v>579</v>
      </c>
      <c r="C584" s="68" t="s">
        <v>22</v>
      </c>
      <c r="D584" s="68" t="s">
        <v>32</v>
      </c>
      <c r="E584" s="68" t="s">
        <v>14</v>
      </c>
      <c r="F584" s="68">
        <v>46219</v>
      </c>
      <c r="G584" s="69">
        <v>46236</v>
      </c>
      <c r="H584" s="64">
        <v>1</v>
      </c>
      <c r="I584" s="68"/>
    </row>
    <row r="585" spans="2:9" ht="20" customHeight="1">
      <c r="B585" s="66">
        <v>580</v>
      </c>
      <c r="C585" s="68" t="s">
        <v>22</v>
      </c>
      <c r="D585" s="68" t="s">
        <v>32</v>
      </c>
      <c r="E585" s="68" t="s">
        <v>12</v>
      </c>
      <c r="F585" s="68">
        <v>46220</v>
      </c>
      <c r="G585" s="69">
        <v>46237</v>
      </c>
      <c r="H585" s="64">
        <v>1.5</v>
      </c>
      <c r="I585" s="68"/>
    </row>
    <row r="586" spans="2:9" ht="20" customHeight="1">
      <c r="B586" s="66">
        <v>581</v>
      </c>
      <c r="C586" s="68" t="s">
        <v>22</v>
      </c>
      <c r="D586" s="68" t="s">
        <v>32</v>
      </c>
      <c r="E586" s="68" t="s">
        <v>12</v>
      </c>
      <c r="F586" s="68">
        <v>46221</v>
      </c>
      <c r="G586" s="69">
        <v>46232</v>
      </c>
      <c r="H586" s="64">
        <v>1</v>
      </c>
      <c r="I586" s="68"/>
    </row>
    <row r="587" spans="2:9" ht="20" customHeight="1">
      <c r="B587" s="66">
        <v>582</v>
      </c>
      <c r="C587" s="68" t="s">
        <v>22</v>
      </c>
      <c r="D587" s="68" t="s">
        <v>32</v>
      </c>
      <c r="E587" s="68" t="s">
        <v>13</v>
      </c>
      <c r="F587" s="68">
        <v>46223</v>
      </c>
      <c r="G587" s="69">
        <v>46225</v>
      </c>
      <c r="H587" s="64">
        <v>1.5</v>
      </c>
      <c r="I587" s="68"/>
    </row>
    <row r="588" spans="2:9" ht="20" customHeight="1">
      <c r="B588" s="66">
        <v>583</v>
      </c>
      <c r="C588" s="68" t="s">
        <v>22</v>
      </c>
      <c r="D588" s="68" t="s">
        <v>32</v>
      </c>
      <c r="E588" s="68" t="s">
        <v>14</v>
      </c>
      <c r="F588" s="68">
        <v>46224</v>
      </c>
      <c r="G588" s="69">
        <v>46239</v>
      </c>
      <c r="H588" s="64">
        <v>1.5</v>
      </c>
      <c r="I588" s="68"/>
    </row>
    <row r="589" spans="2:9" ht="20" customHeight="1">
      <c r="B589" s="66">
        <v>584</v>
      </c>
      <c r="C589" s="68" t="s">
        <v>22</v>
      </c>
      <c r="D589" s="68" t="s">
        <v>32</v>
      </c>
      <c r="E589" s="68" t="s">
        <v>13</v>
      </c>
      <c r="F589" s="68">
        <v>46226</v>
      </c>
      <c r="G589" s="69">
        <v>46232</v>
      </c>
      <c r="H589" s="64">
        <v>1</v>
      </c>
      <c r="I589" s="68"/>
    </row>
    <row r="590" spans="2:9" ht="20" customHeight="1">
      <c r="B590" s="66">
        <v>585</v>
      </c>
      <c r="C590" s="68" t="s">
        <v>22</v>
      </c>
      <c r="D590" s="68" t="s">
        <v>32</v>
      </c>
      <c r="E590" s="68" t="s">
        <v>14</v>
      </c>
      <c r="F590" s="68">
        <v>46230</v>
      </c>
      <c r="G590" s="69">
        <v>46234</v>
      </c>
      <c r="H590" s="64">
        <v>0.5</v>
      </c>
      <c r="I590" s="68"/>
    </row>
    <row r="591" spans="2:9" ht="20" customHeight="1">
      <c r="B591" s="66">
        <v>586</v>
      </c>
      <c r="C591" s="68" t="s">
        <v>22</v>
      </c>
      <c r="D591" s="68" t="s">
        <v>32</v>
      </c>
      <c r="E591" s="68" t="s">
        <v>13</v>
      </c>
      <c r="F591" s="68">
        <v>46234</v>
      </c>
      <c r="G591" s="69">
        <v>46258</v>
      </c>
      <c r="H591" s="64">
        <v>1.5</v>
      </c>
      <c r="I591" s="68"/>
    </row>
    <row r="592" spans="2:9" ht="20" customHeight="1">
      <c r="B592" s="66">
        <v>587</v>
      </c>
      <c r="C592" s="68" t="s">
        <v>22</v>
      </c>
      <c r="D592" s="68" t="s">
        <v>32</v>
      </c>
      <c r="E592" s="68" t="s">
        <v>15</v>
      </c>
      <c r="F592" s="68">
        <v>46236</v>
      </c>
      <c r="G592" s="69">
        <v>46250</v>
      </c>
      <c r="H592" s="64">
        <v>1</v>
      </c>
      <c r="I592" s="68"/>
    </row>
    <row r="593" spans="2:9" ht="20" customHeight="1">
      <c r="B593" s="66">
        <v>588</v>
      </c>
      <c r="C593" s="68" t="s">
        <v>22</v>
      </c>
      <c r="D593" s="68" t="s">
        <v>32</v>
      </c>
      <c r="E593" s="68" t="s">
        <v>15</v>
      </c>
      <c r="F593" s="68">
        <v>46237</v>
      </c>
      <c r="G593" s="69">
        <v>46241</v>
      </c>
      <c r="H593" s="64">
        <v>1.5</v>
      </c>
      <c r="I593" s="68"/>
    </row>
    <row r="594" spans="2:9" ht="20" customHeight="1">
      <c r="B594" s="66">
        <v>589</v>
      </c>
      <c r="C594" s="68" t="s">
        <v>22</v>
      </c>
      <c r="D594" s="68" t="s">
        <v>32</v>
      </c>
      <c r="E594" s="68" t="s">
        <v>12</v>
      </c>
      <c r="F594" s="68">
        <v>46239</v>
      </c>
      <c r="G594" s="69">
        <v>46255</v>
      </c>
      <c r="H594" s="64">
        <v>1</v>
      </c>
      <c r="I594" s="68"/>
    </row>
    <row r="595" spans="2:9" ht="20" customHeight="1">
      <c r="B595" s="66">
        <v>590</v>
      </c>
      <c r="C595" s="68" t="s">
        <v>22</v>
      </c>
      <c r="D595" s="68" t="s">
        <v>32</v>
      </c>
      <c r="E595" s="68" t="s">
        <v>13</v>
      </c>
      <c r="F595" s="68">
        <v>46241</v>
      </c>
      <c r="G595" s="69">
        <v>46243</v>
      </c>
      <c r="H595" s="64">
        <v>0.5</v>
      </c>
      <c r="I595" s="68"/>
    </row>
    <row r="596" spans="2:9" ht="20" customHeight="1">
      <c r="B596" s="66">
        <v>591</v>
      </c>
      <c r="C596" s="68" t="s">
        <v>22</v>
      </c>
      <c r="D596" s="68" t="s">
        <v>32</v>
      </c>
      <c r="E596" s="68" t="s">
        <v>14</v>
      </c>
      <c r="F596" s="68">
        <v>46244</v>
      </c>
      <c r="G596" s="69">
        <v>46264</v>
      </c>
      <c r="H596" s="64">
        <v>1.5</v>
      </c>
      <c r="I596" s="68"/>
    </row>
    <row r="597" spans="2:9" ht="20" customHeight="1">
      <c r="B597" s="66">
        <v>592</v>
      </c>
      <c r="C597" s="68" t="s">
        <v>22</v>
      </c>
      <c r="D597" s="68" t="s">
        <v>32</v>
      </c>
      <c r="E597" s="68" t="s">
        <v>13</v>
      </c>
      <c r="F597" s="68">
        <v>46246</v>
      </c>
      <c r="G597" s="69">
        <v>46259</v>
      </c>
      <c r="H597" s="64">
        <v>0.5</v>
      </c>
      <c r="I597" s="68"/>
    </row>
    <row r="598" spans="2:9" ht="20" customHeight="1">
      <c r="B598" s="66">
        <v>593</v>
      </c>
      <c r="C598" s="68" t="s">
        <v>22</v>
      </c>
      <c r="D598" s="68" t="s">
        <v>32</v>
      </c>
      <c r="E598" s="68" t="s">
        <v>12</v>
      </c>
      <c r="F598" s="68">
        <v>46249</v>
      </c>
      <c r="G598" s="69">
        <v>46263</v>
      </c>
      <c r="H598" s="64">
        <v>1.5</v>
      </c>
      <c r="I598" s="68"/>
    </row>
    <row r="599" spans="2:9" ht="20" customHeight="1">
      <c r="B599" s="66">
        <v>594</v>
      </c>
      <c r="C599" s="68" t="s">
        <v>22</v>
      </c>
      <c r="D599" s="68" t="s">
        <v>32</v>
      </c>
      <c r="E599" s="68" t="s">
        <v>15</v>
      </c>
      <c r="F599" s="68">
        <v>46253</v>
      </c>
      <c r="G599" s="69">
        <v>46254</v>
      </c>
      <c r="H599" s="64">
        <v>1</v>
      </c>
      <c r="I599" s="68"/>
    </row>
    <row r="600" spans="2:9" ht="20" customHeight="1">
      <c r="B600" s="66">
        <v>595</v>
      </c>
      <c r="C600" s="68" t="s">
        <v>22</v>
      </c>
      <c r="D600" s="68" t="s">
        <v>32</v>
      </c>
      <c r="E600" s="68" t="s">
        <v>12</v>
      </c>
      <c r="F600" s="68">
        <v>46256</v>
      </c>
      <c r="G600" s="69">
        <v>46278</v>
      </c>
      <c r="H600" s="64">
        <v>1</v>
      </c>
      <c r="I600" s="68"/>
    </row>
    <row r="601" spans="2:9" ht="20" customHeight="1">
      <c r="B601" s="66">
        <v>596</v>
      </c>
      <c r="C601" s="68" t="s">
        <v>22</v>
      </c>
      <c r="D601" s="68" t="s">
        <v>32</v>
      </c>
      <c r="E601" s="68" t="s">
        <v>12</v>
      </c>
      <c r="F601" s="68">
        <v>46258</v>
      </c>
      <c r="G601" s="69">
        <v>46274</v>
      </c>
      <c r="H601" s="64">
        <v>0.5</v>
      </c>
      <c r="I601" s="68"/>
    </row>
    <row r="602" spans="2:9" ht="20" customHeight="1">
      <c r="B602" s="66">
        <v>597</v>
      </c>
      <c r="C602" s="68" t="s">
        <v>22</v>
      </c>
      <c r="D602" s="68" t="s">
        <v>32</v>
      </c>
      <c r="E602" s="68" t="s">
        <v>15</v>
      </c>
      <c r="F602" s="68">
        <v>46259</v>
      </c>
      <c r="G602" s="69">
        <v>46275</v>
      </c>
      <c r="H602" s="64">
        <v>1</v>
      </c>
      <c r="I602" s="68"/>
    </row>
    <row r="603" spans="2:9" ht="20" customHeight="1">
      <c r="B603" s="66">
        <v>598</v>
      </c>
      <c r="C603" s="68" t="s">
        <v>22</v>
      </c>
      <c r="D603" s="68" t="s">
        <v>32</v>
      </c>
      <c r="E603" s="68" t="s">
        <v>12</v>
      </c>
      <c r="F603" s="68">
        <v>46260</v>
      </c>
      <c r="G603" s="69">
        <v>46267</v>
      </c>
      <c r="H603" s="64">
        <v>0.5</v>
      </c>
      <c r="I603" s="68"/>
    </row>
    <row r="604" spans="2:9" ht="20" customHeight="1">
      <c r="B604" s="66">
        <v>599</v>
      </c>
      <c r="C604" s="68" t="s">
        <v>22</v>
      </c>
      <c r="D604" s="68" t="s">
        <v>32</v>
      </c>
      <c r="E604" s="68" t="s">
        <v>15</v>
      </c>
      <c r="F604" s="68">
        <v>46262</v>
      </c>
      <c r="G604" s="69">
        <v>46266</v>
      </c>
      <c r="H604" s="64">
        <v>1.5</v>
      </c>
      <c r="I604" s="68"/>
    </row>
    <row r="605" spans="2:9" ht="20" customHeight="1">
      <c r="B605" s="66">
        <v>600</v>
      </c>
      <c r="C605" s="68" t="s">
        <v>22</v>
      </c>
      <c r="D605" s="68" t="s">
        <v>32</v>
      </c>
      <c r="E605" s="68" t="s">
        <v>13</v>
      </c>
      <c r="F605" s="68">
        <v>46263</v>
      </c>
      <c r="G605" s="69">
        <v>46264</v>
      </c>
      <c r="H605" s="64">
        <v>1</v>
      </c>
      <c r="I605" s="68"/>
    </row>
    <row r="606" spans="2:9" ht="20" customHeight="1">
      <c r="B606" s="66">
        <v>601</v>
      </c>
      <c r="C606" s="68" t="s">
        <v>26</v>
      </c>
      <c r="D606" s="68" t="s">
        <v>32</v>
      </c>
      <c r="E606" s="68" t="s">
        <v>12</v>
      </c>
      <c r="F606" s="68">
        <v>46174</v>
      </c>
      <c r="G606" s="69">
        <v>46196</v>
      </c>
      <c r="H606" s="64">
        <v>1.5</v>
      </c>
      <c r="I606" s="68"/>
    </row>
    <row r="607" spans="2:9" ht="20" customHeight="1">
      <c r="B607" s="66">
        <v>602</v>
      </c>
      <c r="C607" s="68" t="s">
        <v>26</v>
      </c>
      <c r="D607" s="68" t="s">
        <v>32</v>
      </c>
      <c r="E607" s="68" t="s">
        <v>12</v>
      </c>
      <c r="F607" s="68">
        <v>46179</v>
      </c>
      <c r="G607" s="69">
        <v>46188</v>
      </c>
      <c r="H607" s="64">
        <v>0.5</v>
      </c>
      <c r="I607" s="68"/>
    </row>
    <row r="608" spans="2:9" ht="20" customHeight="1">
      <c r="B608" s="66">
        <v>603</v>
      </c>
      <c r="C608" s="68" t="s">
        <v>26</v>
      </c>
      <c r="D608" s="68" t="s">
        <v>32</v>
      </c>
      <c r="E608" s="68" t="s">
        <v>8</v>
      </c>
      <c r="F608" s="68">
        <v>46184</v>
      </c>
      <c r="G608" s="69">
        <v>46200</v>
      </c>
      <c r="H608" s="64">
        <v>1</v>
      </c>
      <c r="I608" s="68"/>
    </row>
    <row r="609" spans="2:9" ht="20" customHeight="1">
      <c r="B609" s="66">
        <v>604</v>
      </c>
      <c r="C609" s="68" t="s">
        <v>26</v>
      </c>
      <c r="D609" s="68" t="s">
        <v>32</v>
      </c>
      <c r="E609" s="68" t="s">
        <v>10</v>
      </c>
      <c r="F609" s="68">
        <v>46186</v>
      </c>
      <c r="G609" s="69">
        <v>46187</v>
      </c>
      <c r="H609" s="64">
        <v>0.5</v>
      </c>
      <c r="I609" s="68"/>
    </row>
    <row r="610" spans="2:9" ht="20" customHeight="1">
      <c r="B610" s="66">
        <v>605</v>
      </c>
      <c r="C610" s="68" t="s">
        <v>26</v>
      </c>
      <c r="D610" s="68" t="s">
        <v>32</v>
      </c>
      <c r="E610" s="68" t="s">
        <v>14</v>
      </c>
      <c r="F610" s="68">
        <v>46196</v>
      </c>
      <c r="G610" s="69">
        <v>46201</v>
      </c>
      <c r="H610" s="64">
        <v>0.5</v>
      </c>
      <c r="I610" s="68"/>
    </row>
    <row r="611" spans="2:9" ht="20" customHeight="1">
      <c r="B611" s="66">
        <v>606</v>
      </c>
      <c r="C611" s="68" t="s">
        <v>26</v>
      </c>
      <c r="D611" s="68" t="s">
        <v>32</v>
      </c>
      <c r="E611" s="68" t="s">
        <v>10</v>
      </c>
      <c r="F611" s="68">
        <v>46199</v>
      </c>
      <c r="G611" s="69">
        <v>46219</v>
      </c>
      <c r="H611" s="64">
        <v>1</v>
      </c>
      <c r="I611" s="68"/>
    </row>
    <row r="612" spans="2:9" ht="20" customHeight="1">
      <c r="B612" s="66">
        <v>607</v>
      </c>
      <c r="C612" s="68" t="s">
        <v>26</v>
      </c>
      <c r="D612" s="68" t="s">
        <v>32</v>
      </c>
      <c r="E612" s="68" t="s">
        <v>13</v>
      </c>
      <c r="F612" s="68">
        <v>46203</v>
      </c>
      <c r="G612" s="69">
        <v>46211</v>
      </c>
      <c r="H612" s="64">
        <v>1.5</v>
      </c>
      <c r="I612" s="68"/>
    </row>
    <row r="613" spans="2:9" ht="20" customHeight="1">
      <c r="B613" s="66">
        <v>608</v>
      </c>
      <c r="C613" s="68" t="s">
        <v>26</v>
      </c>
      <c r="D613" s="68" t="s">
        <v>32</v>
      </c>
      <c r="E613" s="68" t="s">
        <v>11</v>
      </c>
      <c r="F613" s="68">
        <v>46212</v>
      </c>
      <c r="G613" s="69">
        <v>46227</v>
      </c>
      <c r="H613" s="64">
        <v>1.5</v>
      </c>
      <c r="I613" s="68"/>
    </row>
    <row r="614" spans="2:9" ht="20" customHeight="1">
      <c r="B614" s="66">
        <v>609</v>
      </c>
      <c r="C614" s="68" t="s">
        <v>26</v>
      </c>
      <c r="D614" s="68" t="s">
        <v>32</v>
      </c>
      <c r="E614" s="68" t="s">
        <v>14</v>
      </c>
      <c r="F614" s="68">
        <v>46213</v>
      </c>
      <c r="G614" s="69">
        <v>46234</v>
      </c>
      <c r="H614" s="64">
        <v>1</v>
      </c>
      <c r="I614" s="68"/>
    </row>
    <row r="615" spans="2:9" ht="20" customHeight="1">
      <c r="B615" s="66">
        <v>610</v>
      </c>
      <c r="C615" s="68" t="s">
        <v>26</v>
      </c>
      <c r="D615" s="68" t="s">
        <v>32</v>
      </c>
      <c r="E615" s="68" t="s">
        <v>15</v>
      </c>
      <c r="F615" s="68">
        <v>46216</v>
      </c>
      <c r="G615" s="69">
        <v>46223</v>
      </c>
      <c r="H615" s="64">
        <v>0.5</v>
      </c>
      <c r="I615" s="68"/>
    </row>
    <row r="616" spans="2:9" ht="20" customHeight="1">
      <c r="B616" s="66">
        <v>611</v>
      </c>
      <c r="C616" s="68" t="s">
        <v>26</v>
      </c>
      <c r="D616" s="68" t="s">
        <v>32</v>
      </c>
      <c r="E616" s="68" t="s">
        <v>10</v>
      </c>
      <c r="F616" s="68">
        <v>46225</v>
      </c>
      <c r="G616" s="69">
        <v>46228</v>
      </c>
      <c r="H616" s="64">
        <v>1</v>
      </c>
      <c r="I616" s="68"/>
    </row>
    <row r="617" spans="2:9" ht="20" customHeight="1">
      <c r="B617" s="66">
        <v>612</v>
      </c>
      <c r="C617" s="68" t="s">
        <v>26</v>
      </c>
      <c r="D617" s="68" t="s">
        <v>32</v>
      </c>
      <c r="E617" s="68" t="s">
        <v>10</v>
      </c>
      <c r="F617" s="68">
        <v>46233</v>
      </c>
      <c r="G617" s="69">
        <v>46253</v>
      </c>
      <c r="H617" s="64">
        <v>1.5</v>
      </c>
      <c r="I617" s="68"/>
    </row>
    <row r="618" spans="2:9" ht="20" customHeight="1">
      <c r="B618" s="66">
        <v>613</v>
      </c>
      <c r="C618" s="68" t="s">
        <v>26</v>
      </c>
      <c r="D618" s="68" t="s">
        <v>32</v>
      </c>
      <c r="E618" s="68" t="s">
        <v>6</v>
      </c>
      <c r="F618" s="68">
        <v>46239</v>
      </c>
      <c r="G618" s="69">
        <v>46251</v>
      </c>
      <c r="H618" s="64">
        <v>1.5</v>
      </c>
      <c r="I618" s="68"/>
    </row>
    <row r="619" spans="2:9" ht="20" customHeight="1">
      <c r="B619" s="66">
        <v>614</v>
      </c>
      <c r="C619" s="68" t="s">
        <v>26</v>
      </c>
      <c r="D619" s="68" t="s">
        <v>32</v>
      </c>
      <c r="E619" s="68" t="s">
        <v>11</v>
      </c>
      <c r="F619" s="68">
        <v>46240</v>
      </c>
      <c r="G619" s="69">
        <v>46245</v>
      </c>
      <c r="H619" s="64">
        <v>1.5</v>
      </c>
      <c r="I619" s="68"/>
    </row>
    <row r="620" spans="2:9" ht="20" customHeight="1">
      <c r="B620" s="66">
        <v>615</v>
      </c>
      <c r="C620" s="68" t="s">
        <v>26</v>
      </c>
      <c r="D620" s="68" t="s">
        <v>32</v>
      </c>
      <c r="E620" s="68" t="s">
        <v>12</v>
      </c>
      <c r="F620" s="68">
        <v>46242</v>
      </c>
      <c r="G620" s="69">
        <v>46256</v>
      </c>
      <c r="H620" s="64">
        <v>1</v>
      </c>
      <c r="I620" s="68"/>
    </row>
    <row r="621" spans="2:9" ht="20" customHeight="1">
      <c r="B621" s="66">
        <v>616</v>
      </c>
      <c r="C621" s="68" t="s">
        <v>26</v>
      </c>
      <c r="D621" s="68" t="s">
        <v>32</v>
      </c>
      <c r="E621" s="68" t="s">
        <v>15</v>
      </c>
      <c r="F621" s="68">
        <v>46246</v>
      </c>
      <c r="G621" s="69">
        <v>46270</v>
      </c>
      <c r="H621" s="64">
        <v>1.5</v>
      </c>
      <c r="I621" s="68"/>
    </row>
    <row r="622" spans="2:9" ht="20" customHeight="1">
      <c r="B622" s="66">
        <v>617</v>
      </c>
      <c r="C622" s="68" t="s">
        <v>26</v>
      </c>
      <c r="D622" s="68" t="s">
        <v>32</v>
      </c>
      <c r="E622" s="68" t="s">
        <v>7</v>
      </c>
      <c r="F622" s="68">
        <v>46252</v>
      </c>
      <c r="G622" s="69">
        <v>46266</v>
      </c>
      <c r="H622" s="64">
        <v>1</v>
      </c>
      <c r="I622" s="68"/>
    </row>
    <row r="623" spans="2:9" ht="20" customHeight="1">
      <c r="B623" s="66">
        <v>618</v>
      </c>
      <c r="C623" s="68" t="s">
        <v>26</v>
      </c>
      <c r="D623" s="68" t="s">
        <v>32</v>
      </c>
      <c r="E623" s="68" t="s">
        <v>8</v>
      </c>
      <c r="F623" s="68">
        <v>46253</v>
      </c>
      <c r="G623" s="69">
        <v>46262</v>
      </c>
      <c r="H623" s="64">
        <v>0.5</v>
      </c>
      <c r="I623" s="68"/>
    </row>
    <row r="624" spans="2:9" ht="20" customHeight="1">
      <c r="B624" s="66">
        <v>619</v>
      </c>
      <c r="C624" s="68" t="s">
        <v>26</v>
      </c>
      <c r="D624" s="68" t="s">
        <v>32</v>
      </c>
      <c r="E624" s="68" t="s">
        <v>12</v>
      </c>
      <c r="F624" s="68">
        <v>46255</v>
      </c>
      <c r="G624" s="69">
        <v>46266</v>
      </c>
      <c r="H624" s="64">
        <v>1</v>
      </c>
      <c r="I624" s="68"/>
    </row>
    <row r="625" spans="2:9" ht="20" customHeight="1">
      <c r="B625" s="66">
        <v>620</v>
      </c>
      <c r="C625" s="68" t="s">
        <v>26</v>
      </c>
      <c r="D625" s="68" t="s">
        <v>32</v>
      </c>
      <c r="E625" s="68" t="s">
        <v>10</v>
      </c>
      <c r="F625" s="68">
        <v>46256</v>
      </c>
      <c r="G625" s="69">
        <v>46268</v>
      </c>
      <c r="H625" s="64">
        <v>0.5</v>
      </c>
      <c r="I625" s="68"/>
    </row>
    <row r="626" spans="2:9" ht="20" customHeight="1">
      <c r="B626" s="66">
        <v>621</v>
      </c>
      <c r="C626" s="68" t="s">
        <v>26</v>
      </c>
      <c r="D626" s="68" t="s">
        <v>32</v>
      </c>
      <c r="E626" s="68" t="s">
        <v>13</v>
      </c>
      <c r="F626" s="68">
        <v>46258</v>
      </c>
      <c r="G626" s="69">
        <v>46274</v>
      </c>
      <c r="H626" s="64">
        <v>0.5</v>
      </c>
      <c r="I626" s="68"/>
    </row>
    <row r="627" spans="2:9" ht="20" customHeight="1">
      <c r="B627" s="66">
        <v>622</v>
      </c>
      <c r="C627" s="68" t="s">
        <v>26</v>
      </c>
      <c r="D627" s="68" t="s">
        <v>32</v>
      </c>
      <c r="E627" s="68" t="s">
        <v>15</v>
      </c>
      <c r="F627" s="68">
        <v>46263</v>
      </c>
      <c r="G627" s="69">
        <v>46278</v>
      </c>
      <c r="H627" s="64">
        <v>1</v>
      </c>
      <c r="I627" s="68"/>
    </row>
    <row r="628" spans="2:9" ht="20" customHeight="1">
      <c r="B628" s="66">
        <v>623</v>
      </c>
      <c r="C628" s="68" t="s">
        <v>26</v>
      </c>
      <c r="D628" s="68" t="s">
        <v>32</v>
      </c>
      <c r="E628" s="68" t="s">
        <v>10</v>
      </c>
      <c r="F628" s="68">
        <v>46269</v>
      </c>
      <c r="G628" s="69">
        <v>46289</v>
      </c>
      <c r="H628" s="64">
        <v>1.5</v>
      </c>
      <c r="I628" s="68"/>
    </row>
    <row r="629" spans="2:9" ht="20" customHeight="1">
      <c r="B629" s="66">
        <v>624</v>
      </c>
      <c r="C629" s="68" t="s">
        <v>26</v>
      </c>
      <c r="D629" s="68" t="s">
        <v>32</v>
      </c>
      <c r="E629" s="68" t="s">
        <v>6</v>
      </c>
      <c r="F629" s="68">
        <v>46273</v>
      </c>
      <c r="G629" s="69">
        <v>46284</v>
      </c>
      <c r="H629" s="64">
        <v>0.5</v>
      </c>
      <c r="I629" s="68"/>
    </row>
    <row r="630" spans="2:9" ht="20" customHeight="1">
      <c r="B630" s="66">
        <v>625</v>
      </c>
      <c r="C630" s="68" t="s">
        <v>26</v>
      </c>
      <c r="D630" s="68" t="s">
        <v>32</v>
      </c>
      <c r="E630" s="68" t="s">
        <v>11</v>
      </c>
      <c r="F630" s="68">
        <v>46279</v>
      </c>
      <c r="G630" s="69">
        <v>46301</v>
      </c>
      <c r="H630" s="64">
        <v>0.5</v>
      </c>
      <c r="I630" s="68"/>
    </row>
    <row r="631" spans="2:9" ht="20" customHeight="1">
      <c r="B631" s="66">
        <v>626</v>
      </c>
      <c r="C631" s="68" t="s">
        <v>26</v>
      </c>
      <c r="D631" s="68" t="s">
        <v>32</v>
      </c>
      <c r="E631" s="68" t="s">
        <v>8</v>
      </c>
      <c r="F631" s="68">
        <v>46283</v>
      </c>
      <c r="G631" s="69">
        <v>46305</v>
      </c>
      <c r="H631" s="64">
        <v>0.5</v>
      </c>
      <c r="I631" s="68"/>
    </row>
    <row r="632" spans="2:9" ht="20" customHeight="1">
      <c r="B632" s="66">
        <v>627</v>
      </c>
      <c r="C632" s="68" t="s">
        <v>26</v>
      </c>
      <c r="D632" s="68" t="s">
        <v>32</v>
      </c>
      <c r="E632" s="68" t="s">
        <v>15</v>
      </c>
      <c r="F632" s="68">
        <v>46286</v>
      </c>
      <c r="G632" s="69">
        <v>46291</v>
      </c>
      <c r="H632" s="64">
        <v>1</v>
      </c>
      <c r="I632" s="68"/>
    </row>
    <row r="633" spans="2:9" ht="20" customHeight="1">
      <c r="B633" s="66">
        <v>628</v>
      </c>
      <c r="C633" s="68" t="s">
        <v>26</v>
      </c>
      <c r="D633" s="68" t="s">
        <v>32</v>
      </c>
      <c r="E633" s="68" t="s">
        <v>9</v>
      </c>
      <c r="F633" s="68">
        <v>46296</v>
      </c>
      <c r="G633" s="69">
        <v>46316</v>
      </c>
      <c r="H633" s="64">
        <v>1.5</v>
      </c>
      <c r="I633" s="68"/>
    </row>
    <row r="634" spans="2:9" ht="20" customHeight="1">
      <c r="B634" s="66">
        <v>629</v>
      </c>
      <c r="C634" s="68" t="s">
        <v>26</v>
      </c>
      <c r="D634" s="68" t="s">
        <v>32</v>
      </c>
      <c r="E634" s="68" t="s">
        <v>13</v>
      </c>
      <c r="F634" s="68">
        <v>46301</v>
      </c>
      <c r="G634" s="69">
        <v>46325</v>
      </c>
      <c r="H634" s="64">
        <v>1.5</v>
      </c>
      <c r="I634" s="68"/>
    </row>
    <row r="635" spans="2:9" ht="20" customHeight="1">
      <c r="B635" s="66">
        <v>630</v>
      </c>
      <c r="C635" s="68" t="s">
        <v>26</v>
      </c>
      <c r="D635" s="68" t="s">
        <v>32</v>
      </c>
      <c r="E635" s="68" t="s">
        <v>14</v>
      </c>
      <c r="F635" s="68">
        <v>46306</v>
      </c>
      <c r="G635" s="69">
        <v>46307</v>
      </c>
      <c r="H635" s="64">
        <v>1</v>
      </c>
      <c r="I635" s="68"/>
    </row>
    <row r="636" spans="2:9" ht="20" customHeight="1">
      <c r="B636" s="66">
        <v>631</v>
      </c>
      <c r="C636" s="68" t="s">
        <v>26</v>
      </c>
      <c r="D636" s="68" t="s">
        <v>32</v>
      </c>
      <c r="E636" s="68" t="s">
        <v>8</v>
      </c>
      <c r="F636" s="68">
        <v>46315</v>
      </c>
      <c r="G636" s="69">
        <v>46324</v>
      </c>
      <c r="H636" s="64">
        <v>1.5</v>
      </c>
      <c r="I636" s="68"/>
    </row>
    <row r="637" spans="2:9" ht="20" customHeight="1">
      <c r="B637" s="66">
        <v>632</v>
      </c>
      <c r="C637" s="68" t="s">
        <v>26</v>
      </c>
      <c r="D637" s="68" t="s">
        <v>32</v>
      </c>
      <c r="E637" s="68" t="s">
        <v>11</v>
      </c>
      <c r="F637" s="68">
        <v>46317</v>
      </c>
      <c r="G637" s="69">
        <v>46342</v>
      </c>
      <c r="H637" s="64">
        <v>0.5</v>
      </c>
      <c r="I637" s="68"/>
    </row>
    <row r="638" spans="2:9" ht="20" customHeight="1">
      <c r="B638" s="66">
        <v>633</v>
      </c>
      <c r="C638" s="68" t="s">
        <v>26</v>
      </c>
      <c r="D638" s="68" t="s">
        <v>32</v>
      </c>
      <c r="E638" s="68" t="s">
        <v>9</v>
      </c>
      <c r="F638" s="68">
        <v>46324</v>
      </c>
      <c r="G638" s="69">
        <v>46327</v>
      </c>
      <c r="H638" s="64">
        <v>1</v>
      </c>
      <c r="I638" s="68"/>
    </row>
    <row r="639" spans="2:9" ht="20" customHeight="1">
      <c r="B639" s="66">
        <v>634</v>
      </c>
      <c r="C639" s="68" t="s">
        <v>26</v>
      </c>
      <c r="D639" s="68" t="s">
        <v>32</v>
      </c>
      <c r="E639" s="68" t="s">
        <v>8</v>
      </c>
      <c r="F639" s="68">
        <v>46328</v>
      </c>
      <c r="G639" s="69">
        <v>46350</v>
      </c>
      <c r="H639" s="64">
        <v>1.5</v>
      </c>
      <c r="I639" s="68"/>
    </row>
    <row r="640" spans="2:9" ht="20" customHeight="1">
      <c r="B640" s="66">
        <v>635</v>
      </c>
      <c r="C640" s="68" t="s">
        <v>26</v>
      </c>
      <c r="D640" s="68" t="s">
        <v>32</v>
      </c>
      <c r="E640" s="68" t="s">
        <v>8</v>
      </c>
      <c r="F640" s="68">
        <v>46330</v>
      </c>
      <c r="G640" s="69">
        <v>46332</v>
      </c>
      <c r="H640" s="64">
        <v>1.5</v>
      </c>
      <c r="I640" s="68"/>
    </row>
    <row r="641" spans="2:9" ht="20" customHeight="1">
      <c r="B641" s="66">
        <v>636</v>
      </c>
      <c r="C641" s="68" t="s">
        <v>26</v>
      </c>
      <c r="D641" s="68" t="s">
        <v>32</v>
      </c>
      <c r="E641" s="68" t="s">
        <v>13</v>
      </c>
      <c r="F641" s="68">
        <v>46335</v>
      </c>
      <c r="G641" s="69">
        <v>46336</v>
      </c>
      <c r="H641" s="64">
        <v>0.5</v>
      </c>
      <c r="I641" s="68"/>
    </row>
    <row r="642" spans="2:9" ht="20" customHeight="1">
      <c r="B642" s="66">
        <v>637</v>
      </c>
      <c r="C642" s="68" t="s">
        <v>26</v>
      </c>
      <c r="D642" s="68" t="s">
        <v>32</v>
      </c>
      <c r="E642" s="68" t="s">
        <v>10</v>
      </c>
      <c r="F642" s="68">
        <v>46341</v>
      </c>
      <c r="G642" s="69">
        <v>46345</v>
      </c>
      <c r="H642" s="64">
        <v>1.5</v>
      </c>
      <c r="I642" s="68"/>
    </row>
    <row r="643" spans="2:9" ht="20" customHeight="1">
      <c r="B643" s="66">
        <v>638</v>
      </c>
      <c r="C643" s="68" t="s">
        <v>26</v>
      </c>
      <c r="D643" s="68" t="s">
        <v>32</v>
      </c>
      <c r="E643" s="68" t="s">
        <v>7</v>
      </c>
      <c r="F643" s="68">
        <v>46342</v>
      </c>
      <c r="G643" s="69">
        <v>46354</v>
      </c>
      <c r="H643" s="64">
        <v>1</v>
      </c>
      <c r="I643" s="68"/>
    </row>
    <row r="644" spans="2:9" ht="20" customHeight="1">
      <c r="B644" s="66">
        <v>639</v>
      </c>
      <c r="C644" s="68" t="s">
        <v>26</v>
      </c>
      <c r="D644" s="68" t="s">
        <v>32</v>
      </c>
      <c r="E644" s="68" t="s">
        <v>9</v>
      </c>
      <c r="F644" s="68">
        <v>46346</v>
      </c>
      <c r="G644" s="69">
        <v>46362</v>
      </c>
      <c r="H644" s="64">
        <v>0.5</v>
      </c>
      <c r="I644" s="68"/>
    </row>
    <row r="645" spans="2:9" ht="20" customHeight="1">
      <c r="B645" s="66">
        <v>640</v>
      </c>
      <c r="C645" s="68" t="s">
        <v>26</v>
      </c>
      <c r="D645" s="68" t="s">
        <v>32</v>
      </c>
      <c r="E645" s="68" t="s">
        <v>14</v>
      </c>
      <c r="F645" s="68">
        <v>46356</v>
      </c>
      <c r="G645" s="69">
        <v>46374</v>
      </c>
      <c r="H645" s="64">
        <v>1</v>
      </c>
      <c r="I645" s="68"/>
    </row>
    <row r="646" spans="2:9" ht="20" customHeight="1">
      <c r="B646" s="66">
        <v>641</v>
      </c>
      <c r="C646" s="68" t="s">
        <v>26</v>
      </c>
      <c r="D646" s="68" t="s">
        <v>32</v>
      </c>
      <c r="E646" s="68" t="s">
        <v>15</v>
      </c>
      <c r="F646" s="68">
        <v>46365</v>
      </c>
      <c r="G646" s="69">
        <v>46378</v>
      </c>
      <c r="H646" s="64">
        <v>1.5</v>
      </c>
      <c r="I646" s="68"/>
    </row>
    <row r="647" spans="2:9" ht="20" customHeight="1">
      <c r="B647" s="66">
        <v>642</v>
      </c>
      <c r="C647" s="68" t="s">
        <v>26</v>
      </c>
      <c r="D647" s="68" t="s">
        <v>32</v>
      </c>
      <c r="E647" s="68" t="s">
        <v>6</v>
      </c>
      <c r="F647" s="68">
        <v>46367</v>
      </c>
      <c r="G647" s="69">
        <v>46369</v>
      </c>
      <c r="H647" s="64">
        <v>1.5</v>
      </c>
      <c r="I647" s="68"/>
    </row>
    <row r="648" spans="2:9" ht="20" customHeight="1">
      <c r="B648" s="66">
        <v>643</v>
      </c>
      <c r="C648" s="68" t="s">
        <v>26</v>
      </c>
      <c r="D648" s="68" t="s">
        <v>32</v>
      </c>
      <c r="E648" s="68" t="s">
        <v>14</v>
      </c>
      <c r="F648" s="68">
        <v>46370</v>
      </c>
      <c r="G648" s="69">
        <v>46374</v>
      </c>
      <c r="H648" s="64">
        <v>1.5</v>
      </c>
      <c r="I648" s="68"/>
    </row>
    <row r="649" spans="2:9" ht="20" customHeight="1">
      <c r="B649" s="66">
        <v>644</v>
      </c>
      <c r="C649" s="68" t="s">
        <v>26</v>
      </c>
      <c r="D649" s="68" t="s">
        <v>32</v>
      </c>
      <c r="E649" s="68" t="s">
        <v>9</v>
      </c>
      <c r="F649" s="68">
        <v>46380</v>
      </c>
      <c r="G649" s="69">
        <v>46401</v>
      </c>
      <c r="H649" s="64">
        <v>1</v>
      </c>
      <c r="I649" s="68"/>
    </row>
    <row r="650" spans="2:9" ht="20" customHeight="1">
      <c r="B650" s="66">
        <v>645</v>
      </c>
      <c r="C650" s="68" t="s">
        <v>26</v>
      </c>
      <c r="D650" s="68" t="s">
        <v>32</v>
      </c>
      <c r="E650" s="68" t="s">
        <v>8</v>
      </c>
      <c r="F650" s="68">
        <v>46383</v>
      </c>
      <c r="G650" s="69">
        <v>46407</v>
      </c>
      <c r="H650" s="64">
        <v>1.5</v>
      </c>
      <c r="I650" s="68"/>
    </row>
    <row r="651" spans="2:9" ht="20" customHeight="1">
      <c r="B651" s="66">
        <v>646</v>
      </c>
      <c r="C651" s="68" t="s">
        <v>26</v>
      </c>
      <c r="D651" s="68" t="s">
        <v>32</v>
      </c>
      <c r="E651" s="68" t="s">
        <v>6</v>
      </c>
      <c r="F651" s="68">
        <v>46392</v>
      </c>
      <c r="G651" s="69">
        <v>46396</v>
      </c>
      <c r="H651" s="64">
        <v>1</v>
      </c>
      <c r="I651" s="68"/>
    </row>
    <row r="652" spans="2:9" ht="20" customHeight="1">
      <c r="B652" s="66">
        <v>647</v>
      </c>
      <c r="C652" s="68" t="s">
        <v>26</v>
      </c>
      <c r="D652" s="68" t="s">
        <v>32</v>
      </c>
      <c r="E652" s="68" t="s">
        <v>14</v>
      </c>
      <c r="F652" s="68">
        <v>46396</v>
      </c>
      <c r="G652" s="69">
        <v>46404</v>
      </c>
      <c r="H652" s="64">
        <v>0.5</v>
      </c>
      <c r="I652" s="68"/>
    </row>
    <row r="653" spans="2:9" ht="20" customHeight="1">
      <c r="B653" s="66">
        <v>648</v>
      </c>
      <c r="C653" s="68" t="s">
        <v>26</v>
      </c>
      <c r="D653" s="68" t="s">
        <v>32</v>
      </c>
      <c r="E653" s="68" t="s">
        <v>8</v>
      </c>
      <c r="F653" s="68">
        <v>46405</v>
      </c>
      <c r="G653" s="69">
        <v>46413</v>
      </c>
      <c r="H653" s="64">
        <v>1.5</v>
      </c>
      <c r="I653" s="68"/>
    </row>
    <row r="654" spans="2:9" ht="20" customHeight="1">
      <c r="B654" s="66">
        <v>649</v>
      </c>
      <c r="C654" s="68" t="s">
        <v>26</v>
      </c>
      <c r="D654" s="68" t="s">
        <v>32</v>
      </c>
      <c r="E654" s="68" t="s">
        <v>6</v>
      </c>
      <c r="F654" s="68">
        <v>46406</v>
      </c>
      <c r="G654" s="69">
        <v>46418</v>
      </c>
      <c r="H654" s="64">
        <v>0.5</v>
      </c>
      <c r="I654" s="68"/>
    </row>
    <row r="655" spans="2:9" ht="20" customHeight="1">
      <c r="B655" s="66">
        <v>650</v>
      </c>
      <c r="C655" s="68" t="s">
        <v>26</v>
      </c>
      <c r="D655" s="68" t="s">
        <v>32</v>
      </c>
      <c r="E655" s="68" t="s">
        <v>12</v>
      </c>
      <c r="F655" s="68">
        <v>46409</v>
      </c>
      <c r="G655" s="69">
        <v>46425</v>
      </c>
      <c r="H655" s="64">
        <v>1</v>
      </c>
      <c r="I655" s="68"/>
    </row>
    <row r="656" spans="2:9" ht="20" customHeight="1">
      <c r="B656" s="66">
        <v>651</v>
      </c>
      <c r="C656" s="68" t="s">
        <v>26</v>
      </c>
      <c r="D656" s="68" t="s">
        <v>32</v>
      </c>
      <c r="E656" s="68" t="s">
        <v>10</v>
      </c>
      <c r="F656" s="68">
        <v>46416</v>
      </c>
      <c r="G656" s="69">
        <v>46434</v>
      </c>
      <c r="H656" s="64">
        <v>0.5</v>
      </c>
      <c r="I656" s="68"/>
    </row>
    <row r="657" spans="2:9" ht="20" customHeight="1">
      <c r="B657" s="66">
        <v>652</v>
      </c>
      <c r="C657" s="68" t="s">
        <v>26</v>
      </c>
      <c r="D657" s="68" t="s">
        <v>32</v>
      </c>
      <c r="E657" s="68" t="s">
        <v>8</v>
      </c>
      <c r="F657" s="68">
        <v>46419</v>
      </c>
      <c r="G657" s="69">
        <v>46439</v>
      </c>
      <c r="H657" s="64">
        <v>1</v>
      </c>
      <c r="I657" s="68"/>
    </row>
    <row r="658" spans="2:9" ht="20" customHeight="1">
      <c r="B658" s="66">
        <v>653</v>
      </c>
      <c r="C658" s="68" t="s">
        <v>26</v>
      </c>
      <c r="D658" s="68" t="s">
        <v>32</v>
      </c>
      <c r="E658" s="68" t="s">
        <v>8</v>
      </c>
      <c r="F658" s="68">
        <v>46426</v>
      </c>
      <c r="G658" s="69">
        <v>46449</v>
      </c>
      <c r="H658" s="64">
        <v>0.5</v>
      </c>
      <c r="I658" s="68"/>
    </row>
    <row r="659" spans="2:9" ht="20" customHeight="1">
      <c r="B659" s="66">
        <v>654</v>
      </c>
      <c r="C659" s="68" t="s">
        <v>26</v>
      </c>
      <c r="D659" s="68" t="s">
        <v>32</v>
      </c>
      <c r="E659" s="68" t="s">
        <v>13</v>
      </c>
      <c r="F659" s="68">
        <v>46429</v>
      </c>
      <c r="G659" s="69">
        <v>46435</v>
      </c>
      <c r="H659" s="64">
        <v>1</v>
      </c>
      <c r="I659" s="68"/>
    </row>
    <row r="660" spans="2:9" ht="20" customHeight="1">
      <c r="B660" s="66">
        <v>655</v>
      </c>
      <c r="C660" s="68" t="s">
        <v>26</v>
      </c>
      <c r="D660" s="68" t="s">
        <v>32</v>
      </c>
      <c r="E660" s="68" t="s">
        <v>14</v>
      </c>
      <c r="F660" s="68">
        <v>46437</v>
      </c>
      <c r="G660" s="69">
        <v>46453</v>
      </c>
      <c r="H660" s="64">
        <v>1</v>
      </c>
      <c r="I660" s="68"/>
    </row>
    <row r="661" spans="2:9" ht="20" customHeight="1">
      <c r="B661" s="66">
        <v>656</v>
      </c>
      <c r="C661" s="68" t="s">
        <v>26</v>
      </c>
      <c r="D661" s="68" t="s">
        <v>32</v>
      </c>
      <c r="E661" s="68" t="s">
        <v>10</v>
      </c>
      <c r="F661" s="68">
        <v>46440</v>
      </c>
      <c r="G661" s="69">
        <v>46461</v>
      </c>
      <c r="H661" s="64">
        <v>1.5</v>
      </c>
      <c r="I661" s="68"/>
    </row>
    <row r="662" spans="2:9" ht="20" customHeight="1">
      <c r="B662" s="66">
        <v>657</v>
      </c>
      <c r="C662" s="68" t="s">
        <v>26</v>
      </c>
      <c r="D662" s="68" t="s">
        <v>32</v>
      </c>
      <c r="E662" s="68" t="s">
        <v>9</v>
      </c>
      <c r="F662" s="68">
        <v>46447</v>
      </c>
      <c r="G662" s="69">
        <v>46471</v>
      </c>
      <c r="H662" s="64">
        <v>0.5</v>
      </c>
      <c r="I662" s="68"/>
    </row>
    <row r="663" spans="2:9" ht="20" customHeight="1">
      <c r="B663" s="66">
        <v>658</v>
      </c>
      <c r="C663" s="68" t="s">
        <v>26</v>
      </c>
      <c r="D663" s="68" t="s">
        <v>32</v>
      </c>
      <c r="E663" s="68" t="s">
        <v>12</v>
      </c>
      <c r="F663" s="68">
        <v>46455</v>
      </c>
      <c r="G663" s="69">
        <v>46476</v>
      </c>
      <c r="H663" s="64">
        <v>1</v>
      </c>
      <c r="I663" s="68"/>
    </row>
    <row r="664" spans="2:9" ht="20" customHeight="1">
      <c r="B664" s="66">
        <v>659</v>
      </c>
      <c r="C664" s="68" t="s">
        <v>26</v>
      </c>
      <c r="D664" s="68" t="s">
        <v>32</v>
      </c>
      <c r="E664" s="68" t="s">
        <v>10</v>
      </c>
      <c r="F664" s="68">
        <v>46461</v>
      </c>
      <c r="G664" s="69">
        <v>46481</v>
      </c>
      <c r="H664" s="64">
        <v>0.5</v>
      </c>
      <c r="I664" s="68"/>
    </row>
    <row r="665" spans="2:9" ht="20" customHeight="1">
      <c r="B665" s="66">
        <v>660</v>
      </c>
      <c r="C665" s="68" t="s">
        <v>26</v>
      </c>
      <c r="D665" s="68" t="s">
        <v>32</v>
      </c>
      <c r="E665" s="68" t="s">
        <v>12</v>
      </c>
      <c r="F665" s="68">
        <v>46463</v>
      </c>
      <c r="G665" s="69">
        <v>46467</v>
      </c>
      <c r="H665" s="64">
        <v>0.5</v>
      </c>
      <c r="I665" s="68"/>
    </row>
    <row r="666" spans="2:9" ht="20" customHeight="1">
      <c r="B666" s="66">
        <v>661</v>
      </c>
      <c r="C666" s="68" t="s">
        <v>26</v>
      </c>
      <c r="D666" s="68" t="s">
        <v>32</v>
      </c>
      <c r="E666" s="68" t="s">
        <v>7</v>
      </c>
      <c r="F666" s="68">
        <v>46470</v>
      </c>
      <c r="G666" s="69">
        <v>46471</v>
      </c>
      <c r="H666" s="64">
        <v>1.5</v>
      </c>
      <c r="I666" s="68"/>
    </row>
    <row r="667" spans="2:9" ht="20" customHeight="1">
      <c r="B667" s="66">
        <v>662</v>
      </c>
      <c r="C667" s="68" t="s">
        <v>26</v>
      </c>
      <c r="D667" s="68" t="s">
        <v>32</v>
      </c>
      <c r="E667" s="68" t="s">
        <v>9</v>
      </c>
      <c r="F667" s="68">
        <v>46477</v>
      </c>
      <c r="G667" s="69">
        <v>46498</v>
      </c>
      <c r="H667" s="64">
        <v>1.5</v>
      </c>
      <c r="I667" s="68"/>
    </row>
    <row r="668" spans="2:9" ht="20" customHeight="1">
      <c r="B668" s="66">
        <v>663</v>
      </c>
      <c r="C668" s="68" t="s">
        <v>26</v>
      </c>
      <c r="D668" s="68" t="s">
        <v>32</v>
      </c>
      <c r="E668" s="68" t="s">
        <v>14</v>
      </c>
      <c r="F668" s="68">
        <v>46484</v>
      </c>
      <c r="G668" s="69">
        <v>46493</v>
      </c>
      <c r="H668" s="64">
        <v>1</v>
      </c>
      <c r="I668" s="68"/>
    </row>
    <row r="669" spans="2:9" ht="20" customHeight="1">
      <c r="B669" s="66">
        <v>664</v>
      </c>
      <c r="C669" s="68" t="s">
        <v>26</v>
      </c>
      <c r="D669" s="68" t="s">
        <v>32</v>
      </c>
      <c r="E669" s="68" t="s">
        <v>13</v>
      </c>
      <c r="F669" s="68">
        <v>46491</v>
      </c>
      <c r="G669" s="69">
        <v>46513</v>
      </c>
      <c r="H669" s="64">
        <v>1</v>
      </c>
      <c r="I669" s="68"/>
    </row>
    <row r="670" spans="2:9" ht="20" customHeight="1">
      <c r="B670" s="66">
        <v>665</v>
      </c>
      <c r="C670" s="68" t="s">
        <v>26</v>
      </c>
      <c r="D670" s="68" t="s">
        <v>32</v>
      </c>
      <c r="E670" s="68" t="s">
        <v>6</v>
      </c>
      <c r="F670" s="68">
        <v>46493</v>
      </c>
      <c r="G670" s="69">
        <v>46508</v>
      </c>
      <c r="H670" s="64">
        <v>0.5</v>
      </c>
      <c r="I670" s="68"/>
    </row>
    <row r="671" spans="2:9" ht="20" customHeight="1">
      <c r="B671" s="66">
        <v>666</v>
      </c>
      <c r="C671" s="68" t="s">
        <v>26</v>
      </c>
      <c r="D671" s="68" t="s">
        <v>32</v>
      </c>
      <c r="E671" s="68" t="s">
        <v>11</v>
      </c>
      <c r="F671" s="68">
        <v>46498</v>
      </c>
      <c r="G671" s="69">
        <v>46521</v>
      </c>
      <c r="H671" s="64">
        <v>0.5</v>
      </c>
      <c r="I671" s="68"/>
    </row>
    <row r="672" spans="2:9" ht="20" customHeight="1">
      <c r="B672" s="66">
        <v>667</v>
      </c>
      <c r="C672" s="68" t="s">
        <v>26</v>
      </c>
      <c r="D672" s="68" t="s">
        <v>32</v>
      </c>
      <c r="E672" s="68" t="s">
        <v>10</v>
      </c>
      <c r="F672" s="68">
        <v>46502</v>
      </c>
      <c r="G672" s="69">
        <v>46526</v>
      </c>
      <c r="H672" s="64">
        <v>0.5</v>
      </c>
      <c r="I672" s="68"/>
    </row>
    <row r="673" spans="2:9" ht="20" customHeight="1">
      <c r="B673" s="66">
        <v>668</v>
      </c>
      <c r="C673" s="68" t="s">
        <v>26</v>
      </c>
      <c r="D673" s="68" t="s">
        <v>32</v>
      </c>
      <c r="E673" s="68" t="s">
        <v>13</v>
      </c>
      <c r="F673" s="68">
        <v>46505</v>
      </c>
      <c r="G673" s="69">
        <v>46520</v>
      </c>
      <c r="H673" s="64">
        <v>1.5</v>
      </c>
      <c r="I673" s="68"/>
    </row>
    <row r="674" spans="2:9" ht="20" customHeight="1">
      <c r="B674" s="66">
        <v>669</v>
      </c>
      <c r="C674" s="68" t="s">
        <v>26</v>
      </c>
      <c r="D674" s="68" t="s">
        <v>32</v>
      </c>
      <c r="E674" s="68" t="s">
        <v>10</v>
      </c>
      <c r="F674" s="68">
        <v>46514</v>
      </c>
      <c r="G674" s="69">
        <v>46534</v>
      </c>
      <c r="H674" s="64">
        <v>1</v>
      </c>
      <c r="I674" s="68"/>
    </row>
    <row r="675" spans="2:9" ht="20" customHeight="1">
      <c r="B675" s="66">
        <v>670</v>
      </c>
      <c r="C675" s="68" t="s">
        <v>26</v>
      </c>
      <c r="D675" s="68" t="s">
        <v>32</v>
      </c>
      <c r="E675" s="68" t="s">
        <v>12</v>
      </c>
      <c r="F675" s="68">
        <v>46522</v>
      </c>
      <c r="G675" s="69">
        <v>46526</v>
      </c>
      <c r="H675" s="64">
        <v>0.5</v>
      </c>
      <c r="I675" s="68"/>
    </row>
    <row r="676" spans="2:9" ht="20" customHeight="1">
      <c r="B676" s="66">
        <v>671</v>
      </c>
      <c r="C676" s="68" t="s">
        <v>26</v>
      </c>
      <c r="D676" s="68" t="s">
        <v>32</v>
      </c>
      <c r="E676" s="68" t="s">
        <v>10</v>
      </c>
      <c r="F676" s="68">
        <v>46531</v>
      </c>
      <c r="G676" s="69">
        <v>46535</v>
      </c>
      <c r="H676" s="64">
        <v>1.5</v>
      </c>
      <c r="I676" s="68"/>
    </row>
    <row r="677" spans="2:9" ht="20" customHeight="1">
      <c r="B677" s="66">
        <v>672</v>
      </c>
      <c r="C677" s="68" t="s">
        <v>26</v>
      </c>
      <c r="D677" s="68" t="s">
        <v>32</v>
      </c>
      <c r="E677" s="68" t="s">
        <v>6</v>
      </c>
      <c r="F677" s="68">
        <v>46536</v>
      </c>
      <c r="G677" s="69">
        <v>46541</v>
      </c>
      <c r="H677" s="64">
        <v>0.5</v>
      </c>
      <c r="I677" s="68"/>
    </row>
    <row r="678" spans="2:9" ht="20" customHeight="1">
      <c r="B678" s="66">
        <v>673</v>
      </c>
      <c r="C678" s="68" t="s">
        <v>26</v>
      </c>
      <c r="D678" s="68" t="s">
        <v>32</v>
      </c>
      <c r="E678" s="68" t="s">
        <v>12</v>
      </c>
      <c r="F678" s="68">
        <v>46545</v>
      </c>
      <c r="G678" s="69">
        <v>46554</v>
      </c>
      <c r="H678" s="64">
        <v>0.5</v>
      </c>
      <c r="I678" s="68"/>
    </row>
    <row r="679" spans="2:9" ht="20" customHeight="1">
      <c r="B679" s="66">
        <v>674</v>
      </c>
      <c r="C679" s="68" t="s">
        <v>26</v>
      </c>
      <c r="D679" s="68" t="s">
        <v>32</v>
      </c>
      <c r="E679" s="68" t="s">
        <v>11</v>
      </c>
      <c r="F679" s="68">
        <v>46553</v>
      </c>
      <c r="G679" s="69">
        <v>46558</v>
      </c>
      <c r="H679" s="64">
        <v>1</v>
      </c>
      <c r="I679" s="68"/>
    </row>
    <row r="680" spans="2:9" ht="20" customHeight="1">
      <c r="B680" s="66">
        <v>675</v>
      </c>
      <c r="C680" s="68" t="s">
        <v>26</v>
      </c>
      <c r="D680" s="68" t="s">
        <v>32</v>
      </c>
      <c r="E680" s="68" t="s">
        <v>14</v>
      </c>
      <c r="F680" s="68">
        <v>46557</v>
      </c>
      <c r="G680" s="69">
        <v>46575</v>
      </c>
      <c r="H680" s="64">
        <v>1.5</v>
      </c>
      <c r="I680" s="68"/>
    </row>
    <row r="681" spans="2:9" ht="20" customHeight="1">
      <c r="B681" s="66">
        <v>676</v>
      </c>
      <c r="C681" s="68" t="s">
        <v>26</v>
      </c>
      <c r="D681" s="68" t="s">
        <v>32</v>
      </c>
      <c r="E681" s="68" t="s">
        <v>10</v>
      </c>
      <c r="F681" s="68">
        <v>46561</v>
      </c>
      <c r="G681" s="69">
        <v>46575</v>
      </c>
      <c r="H681" s="64">
        <v>1</v>
      </c>
      <c r="I681" s="68"/>
    </row>
    <row r="682" spans="2:9" ht="20" customHeight="1">
      <c r="B682" s="66">
        <v>677</v>
      </c>
      <c r="C682" s="68" t="s">
        <v>26</v>
      </c>
      <c r="D682" s="68" t="s">
        <v>32</v>
      </c>
      <c r="E682" s="68" t="s">
        <v>15</v>
      </c>
      <c r="F682" s="68">
        <v>46562</v>
      </c>
      <c r="G682" s="69">
        <v>46574</v>
      </c>
      <c r="H682" s="64">
        <v>0.5</v>
      </c>
      <c r="I682" s="68"/>
    </row>
    <row r="683" spans="2:9" ht="20" customHeight="1">
      <c r="B683" s="66">
        <v>678</v>
      </c>
      <c r="C683" s="68" t="s">
        <v>26</v>
      </c>
      <c r="D683" s="68" t="s">
        <v>32</v>
      </c>
      <c r="E683" s="68" t="s">
        <v>12</v>
      </c>
      <c r="F683" s="68">
        <v>46563</v>
      </c>
      <c r="G683" s="69">
        <v>46580</v>
      </c>
      <c r="H683" s="64">
        <v>1.5</v>
      </c>
      <c r="I683" s="68"/>
    </row>
    <row r="684" spans="2:9" ht="20" customHeight="1">
      <c r="B684" s="66">
        <v>679</v>
      </c>
      <c r="C684" s="68" t="s">
        <v>26</v>
      </c>
      <c r="D684" s="68" t="s">
        <v>32</v>
      </c>
      <c r="E684" s="68" t="s">
        <v>10</v>
      </c>
      <c r="F684" s="68">
        <v>46570</v>
      </c>
      <c r="G684" s="69">
        <v>46571</v>
      </c>
      <c r="H684" s="64">
        <v>0.5</v>
      </c>
      <c r="I684" s="68"/>
    </row>
    <row r="685" spans="2:9" ht="20" customHeight="1">
      <c r="B685" s="66">
        <v>680</v>
      </c>
      <c r="C685" s="68" t="s">
        <v>26</v>
      </c>
      <c r="D685" s="68" t="s">
        <v>32</v>
      </c>
      <c r="E685" s="68" t="s">
        <v>13</v>
      </c>
      <c r="F685" s="68">
        <v>46573</v>
      </c>
      <c r="G685" s="69">
        <v>46596</v>
      </c>
      <c r="H685" s="64">
        <v>1</v>
      </c>
      <c r="I685" s="68"/>
    </row>
    <row r="686" spans="2:9" ht="20" customHeight="1">
      <c r="B686" s="66">
        <v>681</v>
      </c>
      <c r="C686" s="68" t="s">
        <v>26</v>
      </c>
      <c r="D686" s="68" t="s">
        <v>32</v>
      </c>
      <c r="E686" s="68" t="s">
        <v>7</v>
      </c>
      <c r="F686" s="68">
        <v>46579</v>
      </c>
      <c r="G686" s="69">
        <v>46587</v>
      </c>
      <c r="H686" s="64">
        <v>1</v>
      </c>
      <c r="I686" s="68"/>
    </row>
    <row r="687" spans="2:9" ht="20" customHeight="1">
      <c r="B687" s="66">
        <v>682</v>
      </c>
      <c r="C687" s="68" t="s">
        <v>26</v>
      </c>
      <c r="D687" s="68" t="s">
        <v>32</v>
      </c>
      <c r="E687" s="68" t="s">
        <v>13</v>
      </c>
      <c r="F687" s="68">
        <v>46584</v>
      </c>
      <c r="G687" s="69">
        <v>46587</v>
      </c>
      <c r="H687" s="64">
        <v>1.5</v>
      </c>
      <c r="I687" s="68"/>
    </row>
    <row r="688" spans="2:9" ht="20" customHeight="1">
      <c r="B688" s="66">
        <v>683</v>
      </c>
      <c r="C688" s="68" t="s">
        <v>26</v>
      </c>
      <c r="D688" s="68" t="s">
        <v>32</v>
      </c>
      <c r="E688" s="68" t="s">
        <v>10</v>
      </c>
      <c r="F688" s="68">
        <v>46594</v>
      </c>
      <c r="G688" s="69">
        <v>46608</v>
      </c>
      <c r="H688" s="64">
        <v>1</v>
      </c>
      <c r="I688" s="68"/>
    </row>
    <row r="689" spans="2:9" ht="20" customHeight="1">
      <c r="B689" s="66">
        <v>684</v>
      </c>
      <c r="C689" s="68" t="s">
        <v>26</v>
      </c>
      <c r="D689" s="68" t="s">
        <v>32</v>
      </c>
      <c r="E689" s="68" t="s">
        <v>12</v>
      </c>
      <c r="F689" s="68">
        <v>46599</v>
      </c>
      <c r="G689" s="69">
        <v>46603</v>
      </c>
      <c r="H689" s="64">
        <v>1</v>
      </c>
      <c r="I689" s="68"/>
    </row>
    <row r="690" spans="2:9" ht="20" customHeight="1">
      <c r="B690" s="66">
        <v>685</v>
      </c>
      <c r="C690" s="68" t="s">
        <v>26</v>
      </c>
      <c r="D690" s="68" t="s">
        <v>32</v>
      </c>
      <c r="E690" s="68" t="s">
        <v>9</v>
      </c>
      <c r="F690" s="68">
        <v>46609</v>
      </c>
      <c r="G690" s="69">
        <v>46611</v>
      </c>
      <c r="H690" s="64">
        <v>1</v>
      </c>
      <c r="I690" s="68"/>
    </row>
    <row r="691" spans="2:9" ht="20" customHeight="1">
      <c r="B691" s="66">
        <v>686</v>
      </c>
      <c r="C691" s="68" t="s">
        <v>26</v>
      </c>
      <c r="D691" s="68" t="s">
        <v>32</v>
      </c>
      <c r="E691" s="68" t="s">
        <v>10</v>
      </c>
      <c r="F691" s="68">
        <v>46613</v>
      </c>
      <c r="G691" s="69">
        <v>46623</v>
      </c>
      <c r="H691" s="64">
        <v>0.5</v>
      </c>
      <c r="I691" s="68"/>
    </row>
    <row r="692" spans="2:9" ht="20" customHeight="1">
      <c r="B692" s="66">
        <v>687</v>
      </c>
      <c r="C692" s="68" t="s">
        <v>26</v>
      </c>
      <c r="D692" s="68" t="s">
        <v>32</v>
      </c>
      <c r="E692" s="68" t="s">
        <v>8</v>
      </c>
      <c r="F692" s="68">
        <v>46616</v>
      </c>
      <c r="G692" s="69">
        <v>46626</v>
      </c>
      <c r="H692" s="64">
        <v>0.5</v>
      </c>
      <c r="I692" s="68"/>
    </row>
    <row r="693" spans="2:9" ht="20" customHeight="1">
      <c r="B693" s="66">
        <v>688</v>
      </c>
      <c r="C693" s="68" t="s">
        <v>26</v>
      </c>
      <c r="D693" s="68" t="s">
        <v>32</v>
      </c>
      <c r="E693" s="68" t="s">
        <v>9</v>
      </c>
      <c r="F693" s="68">
        <v>46626</v>
      </c>
      <c r="G693" s="69">
        <v>46638</v>
      </c>
      <c r="H693" s="64">
        <v>0.5</v>
      </c>
      <c r="I693" s="68"/>
    </row>
    <row r="694" spans="2:9" ht="20" customHeight="1">
      <c r="B694" s="66">
        <v>689</v>
      </c>
      <c r="C694" s="68" t="s">
        <v>26</v>
      </c>
      <c r="D694" s="68" t="s">
        <v>32</v>
      </c>
      <c r="E694" s="68" t="s">
        <v>10</v>
      </c>
      <c r="F694" s="68">
        <v>46633</v>
      </c>
      <c r="G694" s="69">
        <v>46648</v>
      </c>
      <c r="H694" s="64">
        <v>1</v>
      </c>
      <c r="I694" s="68"/>
    </row>
    <row r="695" spans="2:9" ht="20" customHeight="1">
      <c r="B695" s="66">
        <v>690</v>
      </c>
      <c r="C695" s="68" t="s">
        <v>26</v>
      </c>
      <c r="D695" s="68" t="s">
        <v>32</v>
      </c>
      <c r="E695" s="68" t="s">
        <v>10</v>
      </c>
      <c r="F695" s="68">
        <v>46641</v>
      </c>
      <c r="G695" s="69">
        <v>46648</v>
      </c>
      <c r="H695" s="64">
        <v>1.5</v>
      </c>
      <c r="I695" s="68"/>
    </row>
    <row r="696" spans="2:9" ht="20" customHeight="1">
      <c r="B696" s="66">
        <v>691</v>
      </c>
      <c r="C696" s="68" t="s">
        <v>26</v>
      </c>
      <c r="D696" s="68" t="s">
        <v>32</v>
      </c>
      <c r="E696" s="68" t="s">
        <v>6</v>
      </c>
      <c r="F696" s="68">
        <v>46645</v>
      </c>
      <c r="G696" s="69">
        <v>46669</v>
      </c>
      <c r="H696" s="64">
        <v>1.5</v>
      </c>
      <c r="I696" s="68"/>
    </row>
    <row r="697" spans="2:9" ht="20" customHeight="1">
      <c r="B697" s="66">
        <v>692</v>
      </c>
      <c r="C697" s="68" t="s">
        <v>26</v>
      </c>
      <c r="D697" s="68" t="s">
        <v>32</v>
      </c>
      <c r="E697" s="68" t="s">
        <v>10</v>
      </c>
      <c r="F697" s="68">
        <v>46654</v>
      </c>
      <c r="G697" s="69">
        <v>46658</v>
      </c>
      <c r="H697" s="64">
        <v>1.5</v>
      </c>
      <c r="I697" s="68"/>
    </row>
    <row r="698" spans="2:9" ht="20" customHeight="1">
      <c r="B698" s="66">
        <v>693</v>
      </c>
      <c r="C698" s="68" t="s">
        <v>26</v>
      </c>
      <c r="D698" s="68" t="s">
        <v>32</v>
      </c>
      <c r="E698" s="68" t="s">
        <v>9</v>
      </c>
      <c r="F698" s="68">
        <v>46663</v>
      </c>
      <c r="G698" s="69">
        <v>46672</v>
      </c>
      <c r="H698" s="64">
        <v>1.5</v>
      </c>
      <c r="I698" s="68"/>
    </row>
    <row r="699" spans="2:9" ht="20" customHeight="1">
      <c r="B699" s="66">
        <v>694</v>
      </c>
      <c r="C699" s="68" t="s">
        <v>26</v>
      </c>
      <c r="D699" s="68" t="s">
        <v>32</v>
      </c>
      <c r="E699" s="68" t="s">
        <v>14</v>
      </c>
      <c r="F699" s="68">
        <v>46673</v>
      </c>
      <c r="G699" s="69">
        <v>46676</v>
      </c>
      <c r="H699" s="64">
        <v>1.5</v>
      </c>
      <c r="I699" s="68"/>
    </row>
    <row r="700" spans="2:9" ht="20" customHeight="1">
      <c r="B700" s="66">
        <v>695</v>
      </c>
      <c r="C700" s="68" t="s">
        <v>26</v>
      </c>
      <c r="D700" s="68" t="s">
        <v>32</v>
      </c>
      <c r="E700" s="68" t="s">
        <v>8</v>
      </c>
      <c r="F700" s="68">
        <v>46681</v>
      </c>
      <c r="G700" s="69">
        <v>46684</v>
      </c>
      <c r="H700" s="64">
        <v>1</v>
      </c>
      <c r="I700" s="68"/>
    </row>
    <row r="701" spans="2:9" ht="20" customHeight="1">
      <c r="B701" s="66">
        <v>696</v>
      </c>
      <c r="C701" s="68" t="s">
        <v>26</v>
      </c>
      <c r="D701" s="68" t="s">
        <v>32</v>
      </c>
      <c r="E701" s="68" t="s">
        <v>6</v>
      </c>
      <c r="F701" s="68">
        <v>46688</v>
      </c>
      <c r="G701" s="69">
        <v>46697</v>
      </c>
      <c r="H701" s="64">
        <v>1</v>
      </c>
      <c r="I701" s="68"/>
    </row>
    <row r="702" spans="2:9" ht="20" customHeight="1">
      <c r="B702" s="66">
        <v>697</v>
      </c>
      <c r="C702" s="68" t="s">
        <v>26</v>
      </c>
      <c r="D702" s="68" t="s">
        <v>32</v>
      </c>
      <c r="E702" s="68" t="s">
        <v>15</v>
      </c>
      <c r="F702" s="68">
        <v>46694</v>
      </c>
      <c r="G702" s="69">
        <v>46701</v>
      </c>
      <c r="H702" s="64">
        <v>1.5</v>
      </c>
      <c r="I702" s="68"/>
    </row>
    <row r="703" spans="2:9" ht="20" customHeight="1">
      <c r="B703" s="66">
        <v>698</v>
      </c>
      <c r="C703" s="68" t="s">
        <v>26</v>
      </c>
      <c r="D703" s="68" t="s">
        <v>32</v>
      </c>
      <c r="E703" s="68" t="s">
        <v>13</v>
      </c>
      <c r="F703" s="68">
        <v>46702</v>
      </c>
      <c r="G703" s="69">
        <v>46725</v>
      </c>
      <c r="H703" s="64">
        <v>1</v>
      </c>
      <c r="I703" s="68"/>
    </row>
    <row r="704" spans="2:9" ht="20" customHeight="1">
      <c r="B704" s="66">
        <v>699</v>
      </c>
      <c r="C704" s="68" t="s">
        <v>26</v>
      </c>
      <c r="D704" s="68" t="s">
        <v>32</v>
      </c>
      <c r="E704" s="68" t="s">
        <v>9</v>
      </c>
      <c r="F704" s="68">
        <v>46708</v>
      </c>
      <c r="G704" s="69">
        <v>46728</v>
      </c>
      <c r="H704" s="64">
        <v>1.5</v>
      </c>
      <c r="I704" s="68"/>
    </row>
    <row r="705" spans="2:9" ht="20" customHeight="1">
      <c r="B705" s="66">
        <v>700</v>
      </c>
      <c r="C705" s="68" t="s">
        <v>26</v>
      </c>
      <c r="D705" s="68" t="s">
        <v>32</v>
      </c>
      <c r="E705" s="68" t="s">
        <v>10</v>
      </c>
      <c r="F705" s="68">
        <v>46713</v>
      </c>
      <c r="G705" s="69">
        <v>46717</v>
      </c>
      <c r="H705" s="64">
        <v>0.5</v>
      </c>
      <c r="I705" s="68"/>
    </row>
    <row r="706" spans="2:9" ht="20" customHeight="1">
      <c r="B706" s="66">
        <v>701</v>
      </c>
      <c r="C706" s="68" t="s">
        <v>23</v>
      </c>
      <c r="D706" s="68" t="s">
        <v>32</v>
      </c>
      <c r="E706" s="68" t="s">
        <v>10</v>
      </c>
      <c r="F706" s="68">
        <v>46023</v>
      </c>
      <c r="G706" s="69">
        <v>46046</v>
      </c>
      <c r="H706" s="64">
        <v>1</v>
      </c>
      <c r="I706" s="68"/>
    </row>
    <row r="707" spans="2:9" ht="20" customHeight="1">
      <c r="B707" s="66">
        <v>702</v>
      </c>
      <c r="C707" s="68" t="s">
        <v>23</v>
      </c>
      <c r="D707" s="68" t="s">
        <v>32</v>
      </c>
      <c r="E707" s="68" t="s">
        <v>8</v>
      </c>
      <c r="F707" s="68">
        <v>46025</v>
      </c>
      <c r="G707" s="69">
        <v>46033</v>
      </c>
      <c r="H707" s="64">
        <v>1.5</v>
      </c>
      <c r="I707" s="68"/>
    </row>
    <row r="708" spans="2:9" ht="20" customHeight="1">
      <c r="B708" s="66">
        <v>703</v>
      </c>
      <c r="C708" s="68" t="s">
        <v>23</v>
      </c>
      <c r="D708" s="68" t="s">
        <v>32</v>
      </c>
      <c r="E708" s="68" t="s">
        <v>11</v>
      </c>
      <c r="F708" s="68">
        <v>46026</v>
      </c>
      <c r="G708" s="69">
        <v>46031</v>
      </c>
      <c r="H708" s="64">
        <v>0.5</v>
      </c>
      <c r="I708" s="68"/>
    </row>
    <row r="709" spans="2:9" ht="20" customHeight="1">
      <c r="B709" s="66">
        <v>704</v>
      </c>
      <c r="C709" s="68" t="s">
        <v>23</v>
      </c>
      <c r="D709" s="68" t="s">
        <v>32</v>
      </c>
      <c r="E709" s="68" t="s">
        <v>10</v>
      </c>
      <c r="F709" s="68">
        <v>46030</v>
      </c>
      <c r="G709" s="69">
        <v>46042</v>
      </c>
      <c r="H709" s="64">
        <v>1.5</v>
      </c>
      <c r="I709" s="68"/>
    </row>
    <row r="710" spans="2:9" ht="20" customHeight="1">
      <c r="B710" s="66">
        <v>705</v>
      </c>
      <c r="C710" s="68" t="s">
        <v>23</v>
      </c>
      <c r="D710" s="68" t="s">
        <v>32</v>
      </c>
      <c r="E710" s="68" t="s">
        <v>13</v>
      </c>
      <c r="F710" s="68">
        <v>46033</v>
      </c>
      <c r="G710" s="69">
        <v>46037</v>
      </c>
      <c r="H710" s="64">
        <v>0.5</v>
      </c>
      <c r="I710" s="68"/>
    </row>
    <row r="711" spans="2:9" ht="20" customHeight="1">
      <c r="B711" s="66">
        <v>706</v>
      </c>
      <c r="C711" s="68" t="s">
        <v>23</v>
      </c>
      <c r="D711" s="68" t="s">
        <v>32</v>
      </c>
      <c r="E711" s="68" t="s">
        <v>10</v>
      </c>
      <c r="F711" s="68">
        <v>46034</v>
      </c>
      <c r="G711" s="69">
        <v>46037</v>
      </c>
      <c r="H711" s="64">
        <v>1</v>
      </c>
      <c r="I711" s="68"/>
    </row>
    <row r="712" spans="2:9" ht="20" customHeight="1">
      <c r="B712" s="66">
        <v>707</v>
      </c>
      <c r="C712" s="68" t="s">
        <v>23</v>
      </c>
      <c r="D712" s="68" t="s">
        <v>32</v>
      </c>
      <c r="E712" s="68" t="s">
        <v>14</v>
      </c>
      <c r="F712" s="68">
        <v>46038</v>
      </c>
      <c r="G712" s="69">
        <v>46057</v>
      </c>
      <c r="H712" s="64">
        <v>1</v>
      </c>
      <c r="I712" s="68"/>
    </row>
    <row r="713" spans="2:9" ht="20" customHeight="1">
      <c r="B713" s="66">
        <v>708</v>
      </c>
      <c r="C713" s="68" t="s">
        <v>23</v>
      </c>
      <c r="D713" s="68" t="s">
        <v>32</v>
      </c>
      <c r="E713" s="68" t="s">
        <v>10</v>
      </c>
      <c r="F713" s="68">
        <v>46040</v>
      </c>
      <c r="G713" s="69">
        <v>46052</v>
      </c>
      <c r="H713" s="64">
        <v>0.5</v>
      </c>
      <c r="I713" s="68"/>
    </row>
    <row r="714" spans="2:9" ht="20" customHeight="1">
      <c r="B714" s="66">
        <v>709</v>
      </c>
      <c r="C714" s="68" t="s">
        <v>23</v>
      </c>
      <c r="D714" s="68" t="s">
        <v>32</v>
      </c>
      <c r="E714" s="68" t="s">
        <v>15</v>
      </c>
      <c r="F714" s="68">
        <v>46045</v>
      </c>
      <c r="G714" s="69">
        <v>46063</v>
      </c>
      <c r="H714" s="64">
        <v>1</v>
      </c>
      <c r="I714" s="68"/>
    </row>
    <row r="715" spans="2:9" ht="20" customHeight="1">
      <c r="B715" s="66">
        <v>710</v>
      </c>
      <c r="C715" s="68" t="s">
        <v>23</v>
      </c>
      <c r="D715" s="68" t="s">
        <v>32</v>
      </c>
      <c r="E715" s="68" t="s">
        <v>12</v>
      </c>
      <c r="F715" s="68">
        <v>46048</v>
      </c>
      <c r="G715" s="69">
        <v>46050</v>
      </c>
      <c r="H715" s="64">
        <v>1</v>
      </c>
      <c r="I715" s="68"/>
    </row>
    <row r="716" spans="2:9" ht="20" customHeight="1">
      <c r="B716" s="66">
        <v>711</v>
      </c>
      <c r="C716" s="68" t="s">
        <v>23</v>
      </c>
      <c r="D716" s="68" t="s">
        <v>32</v>
      </c>
      <c r="E716" s="68" t="s">
        <v>12</v>
      </c>
      <c r="F716" s="68">
        <v>46050</v>
      </c>
      <c r="G716" s="69">
        <v>46059</v>
      </c>
      <c r="H716" s="64">
        <v>1</v>
      </c>
      <c r="I716" s="68"/>
    </row>
    <row r="717" spans="2:9" ht="20" customHeight="1">
      <c r="B717" s="66">
        <v>712</v>
      </c>
      <c r="C717" s="68" t="s">
        <v>23</v>
      </c>
      <c r="D717" s="68" t="s">
        <v>32</v>
      </c>
      <c r="E717" s="68" t="s">
        <v>6</v>
      </c>
      <c r="F717" s="68">
        <v>46055</v>
      </c>
      <c r="G717" s="69">
        <v>46060</v>
      </c>
      <c r="H717" s="64">
        <v>1</v>
      </c>
      <c r="I717" s="68"/>
    </row>
    <row r="718" spans="2:9" ht="20" customHeight="1">
      <c r="B718" s="66">
        <v>713</v>
      </c>
      <c r="C718" s="68" t="s">
        <v>23</v>
      </c>
      <c r="D718" s="68" t="s">
        <v>32</v>
      </c>
      <c r="E718" s="68" t="s">
        <v>12</v>
      </c>
      <c r="F718" s="68">
        <v>46058</v>
      </c>
      <c r="G718" s="69">
        <v>46065</v>
      </c>
      <c r="H718" s="64">
        <v>0.5</v>
      </c>
      <c r="I718" s="68"/>
    </row>
    <row r="719" spans="2:9" ht="20" customHeight="1">
      <c r="B719" s="66">
        <v>714</v>
      </c>
      <c r="C719" s="68" t="s">
        <v>23</v>
      </c>
      <c r="D719" s="68" t="s">
        <v>32</v>
      </c>
      <c r="E719" s="68" t="s">
        <v>12</v>
      </c>
      <c r="F719" s="68">
        <v>46060</v>
      </c>
      <c r="G719" s="69">
        <v>46085</v>
      </c>
      <c r="H719" s="64">
        <v>1.5</v>
      </c>
      <c r="I719" s="68"/>
    </row>
    <row r="720" spans="2:9" ht="20" customHeight="1">
      <c r="B720" s="66">
        <v>715</v>
      </c>
      <c r="C720" s="68" t="s">
        <v>23</v>
      </c>
      <c r="D720" s="68" t="s">
        <v>32</v>
      </c>
      <c r="E720" s="68" t="s">
        <v>6</v>
      </c>
      <c r="F720" s="68">
        <v>46062</v>
      </c>
      <c r="G720" s="69">
        <v>46084</v>
      </c>
      <c r="H720" s="64">
        <v>1</v>
      </c>
      <c r="I720" s="68"/>
    </row>
    <row r="721" spans="2:9" ht="20" customHeight="1">
      <c r="B721" s="66">
        <v>716</v>
      </c>
      <c r="C721" s="68" t="s">
        <v>23</v>
      </c>
      <c r="D721" s="68" t="s">
        <v>32</v>
      </c>
      <c r="E721" s="68" t="s">
        <v>10</v>
      </c>
      <c r="F721" s="68">
        <v>46067</v>
      </c>
      <c r="G721" s="69">
        <v>46068</v>
      </c>
      <c r="H721" s="64">
        <v>0.5</v>
      </c>
      <c r="I721" s="68"/>
    </row>
    <row r="722" spans="2:9" ht="20" customHeight="1">
      <c r="B722" s="66">
        <v>717</v>
      </c>
      <c r="C722" s="68" t="s">
        <v>23</v>
      </c>
      <c r="D722" s="68" t="s">
        <v>32</v>
      </c>
      <c r="E722" s="68" t="s">
        <v>9</v>
      </c>
      <c r="F722" s="68">
        <v>46072</v>
      </c>
      <c r="G722" s="69">
        <v>46077</v>
      </c>
      <c r="H722" s="64">
        <v>0.5</v>
      </c>
      <c r="I722" s="68"/>
    </row>
    <row r="723" spans="2:9" ht="20" customHeight="1">
      <c r="B723" s="66">
        <v>718</v>
      </c>
      <c r="C723" s="68" t="s">
        <v>23</v>
      </c>
      <c r="D723" s="68" t="s">
        <v>32</v>
      </c>
      <c r="E723" s="68" t="s">
        <v>13</v>
      </c>
      <c r="F723" s="68">
        <v>46074</v>
      </c>
      <c r="G723" s="69">
        <v>46082</v>
      </c>
      <c r="H723" s="64">
        <v>1.5</v>
      </c>
      <c r="I723" s="68"/>
    </row>
    <row r="724" spans="2:9" ht="20" customHeight="1">
      <c r="B724" s="66">
        <v>719</v>
      </c>
      <c r="C724" s="68" t="s">
        <v>23</v>
      </c>
      <c r="D724" s="68" t="s">
        <v>32</v>
      </c>
      <c r="E724" s="68" t="s">
        <v>6</v>
      </c>
      <c r="F724" s="68">
        <v>46079</v>
      </c>
      <c r="G724" s="69">
        <v>46096</v>
      </c>
      <c r="H724" s="64">
        <v>0.5</v>
      </c>
      <c r="I724" s="68"/>
    </row>
    <row r="725" spans="2:9" ht="20" customHeight="1">
      <c r="B725" s="66">
        <v>720</v>
      </c>
      <c r="C725" s="68" t="s">
        <v>23</v>
      </c>
      <c r="D725" s="68" t="s">
        <v>32</v>
      </c>
      <c r="E725" s="68" t="s">
        <v>11</v>
      </c>
      <c r="F725" s="68">
        <v>46083</v>
      </c>
      <c r="G725" s="69">
        <v>46085</v>
      </c>
      <c r="H725" s="64">
        <v>0.5</v>
      </c>
      <c r="I725" s="68"/>
    </row>
    <row r="726" spans="2:9" ht="20" customHeight="1">
      <c r="B726" s="66">
        <v>721</v>
      </c>
      <c r="C726" s="68" t="s">
        <v>23</v>
      </c>
      <c r="D726" s="68" t="s">
        <v>32</v>
      </c>
      <c r="E726" s="68" t="s">
        <v>12</v>
      </c>
      <c r="F726" s="68">
        <v>46085</v>
      </c>
      <c r="G726" s="69">
        <v>46101</v>
      </c>
      <c r="H726" s="64">
        <v>1</v>
      </c>
      <c r="I726" s="68"/>
    </row>
    <row r="727" spans="2:9" ht="20" customHeight="1">
      <c r="B727" s="66">
        <v>722</v>
      </c>
      <c r="C727" s="68" t="s">
        <v>23</v>
      </c>
      <c r="D727" s="68" t="s">
        <v>32</v>
      </c>
      <c r="E727" s="68" t="s">
        <v>11</v>
      </c>
      <c r="F727" s="68">
        <v>46088</v>
      </c>
      <c r="G727" s="69">
        <v>46089</v>
      </c>
      <c r="H727" s="64">
        <v>0.5</v>
      </c>
      <c r="I727" s="68"/>
    </row>
    <row r="728" spans="2:9" ht="20" customHeight="1">
      <c r="B728" s="66">
        <v>723</v>
      </c>
      <c r="C728" s="68" t="s">
        <v>23</v>
      </c>
      <c r="D728" s="68" t="s">
        <v>32</v>
      </c>
      <c r="E728" s="68" t="s">
        <v>14</v>
      </c>
      <c r="F728" s="68">
        <v>46091</v>
      </c>
      <c r="G728" s="69">
        <v>46111</v>
      </c>
      <c r="H728" s="64">
        <v>1</v>
      </c>
      <c r="I728" s="68"/>
    </row>
    <row r="729" spans="2:9" ht="20" customHeight="1">
      <c r="B729" s="66">
        <v>724</v>
      </c>
      <c r="C729" s="68" t="s">
        <v>23</v>
      </c>
      <c r="D729" s="68" t="s">
        <v>32</v>
      </c>
      <c r="E729" s="68" t="s">
        <v>11</v>
      </c>
      <c r="F729" s="68">
        <v>46094</v>
      </c>
      <c r="G729" s="69">
        <v>46103</v>
      </c>
      <c r="H729" s="64">
        <v>1.5</v>
      </c>
      <c r="I729" s="68"/>
    </row>
    <row r="730" spans="2:9" ht="20" customHeight="1">
      <c r="B730" s="66">
        <v>725</v>
      </c>
      <c r="C730" s="68" t="s">
        <v>23</v>
      </c>
      <c r="D730" s="68" t="s">
        <v>32</v>
      </c>
      <c r="E730" s="68" t="s">
        <v>14</v>
      </c>
      <c r="F730" s="68">
        <v>46095</v>
      </c>
      <c r="G730" s="69">
        <v>46118</v>
      </c>
      <c r="H730" s="64">
        <v>1</v>
      </c>
      <c r="I730" s="68"/>
    </row>
    <row r="731" spans="2:9" ht="20" customHeight="1">
      <c r="B731" s="66">
        <v>726</v>
      </c>
      <c r="C731" s="68" t="s">
        <v>23</v>
      </c>
      <c r="D731" s="68" t="s">
        <v>32</v>
      </c>
      <c r="E731" s="68" t="s">
        <v>12</v>
      </c>
      <c r="F731" s="68">
        <v>46099</v>
      </c>
      <c r="G731" s="69">
        <v>46124</v>
      </c>
      <c r="H731" s="64">
        <v>0.5</v>
      </c>
      <c r="I731" s="68"/>
    </row>
    <row r="732" spans="2:9" ht="20" customHeight="1">
      <c r="B732" s="66">
        <v>727</v>
      </c>
      <c r="C732" s="68" t="s">
        <v>23</v>
      </c>
      <c r="D732" s="68" t="s">
        <v>32</v>
      </c>
      <c r="E732" s="68" t="s">
        <v>8</v>
      </c>
      <c r="F732" s="68">
        <v>46102</v>
      </c>
      <c r="G732" s="69">
        <v>46115</v>
      </c>
      <c r="H732" s="64">
        <v>1</v>
      </c>
      <c r="I732" s="68"/>
    </row>
    <row r="733" spans="2:9" ht="20" customHeight="1">
      <c r="B733" s="66">
        <v>728</v>
      </c>
      <c r="C733" s="68" t="s">
        <v>23</v>
      </c>
      <c r="D733" s="68" t="s">
        <v>32</v>
      </c>
      <c r="E733" s="68" t="s">
        <v>11</v>
      </c>
      <c r="F733" s="68">
        <v>46106</v>
      </c>
      <c r="G733" s="69">
        <v>46130</v>
      </c>
      <c r="H733" s="64">
        <v>1.5</v>
      </c>
      <c r="I733" s="68"/>
    </row>
    <row r="734" spans="2:9" ht="20" customHeight="1">
      <c r="B734" s="66">
        <v>729</v>
      </c>
      <c r="C734" s="68" t="s">
        <v>23</v>
      </c>
      <c r="D734" s="68" t="s">
        <v>32</v>
      </c>
      <c r="E734" s="68" t="s">
        <v>11</v>
      </c>
      <c r="F734" s="68">
        <v>46110</v>
      </c>
      <c r="G734" s="69">
        <v>46124</v>
      </c>
      <c r="H734" s="64">
        <v>0.5</v>
      </c>
      <c r="I734" s="68"/>
    </row>
    <row r="735" spans="2:9" ht="20" customHeight="1">
      <c r="B735" s="66">
        <v>730</v>
      </c>
      <c r="C735" s="68" t="s">
        <v>23</v>
      </c>
      <c r="D735" s="68" t="s">
        <v>32</v>
      </c>
      <c r="E735" s="68" t="s">
        <v>7</v>
      </c>
      <c r="F735" s="68">
        <v>46113</v>
      </c>
      <c r="G735" s="69">
        <v>46132</v>
      </c>
      <c r="H735" s="64">
        <v>0.5</v>
      </c>
      <c r="I735" s="68"/>
    </row>
    <row r="736" spans="2:9" ht="20" customHeight="1">
      <c r="B736" s="66">
        <v>731</v>
      </c>
      <c r="C736" s="68" t="s">
        <v>23</v>
      </c>
      <c r="D736" s="68" t="s">
        <v>32</v>
      </c>
      <c r="E736" s="68" t="s">
        <v>11</v>
      </c>
      <c r="F736" s="68">
        <v>46115</v>
      </c>
      <c r="G736" s="69">
        <v>46130</v>
      </c>
      <c r="H736" s="64">
        <v>1</v>
      </c>
      <c r="I736" s="68"/>
    </row>
    <row r="737" spans="2:9" ht="20" customHeight="1">
      <c r="B737" s="66">
        <v>732</v>
      </c>
      <c r="C737" s="68" t="s">
        <v>23</v>
      </c>
      <c r="D737" s="68" t="s">
        <v>32</v>
      </c>
      <c r="E737" s="68" t="s">
        <v>8</v>
      </c>
      <c r="F737" s="68">
        <v>46116</v>
      </c>
      <c r="G737" s="69">
        <v>46123</v>
      </c>
      <c r="H737" s="64">
        <v>1</v>
      </c>
      <c r="I737" s="68"/>
    </row>
    <row r="738" spans="2:9" ht="20" customHeight="1">
      <c r="B738" s="66">
        <v>733</v>
      </c>
      <c r="C738" s="68" t="s">
        <v>23</v>
      </c>
      <c r="D738" s="68" t="s">
        <v>32</v>
      </c>
      <c r="E738" s="68" t="s">
        <v>11</v>
      </c>
      <c r="F738" s="68">
        <v>46119</v>
      </c>
      <c r="G738" s="69">
        <v>46128</v>
      </c>
      <c r="H738" s="64">
        <v>1.5</v>
      </c>
      <c r="I738" s="68"/>
    </row>
    <row r="739" spans="2:9" ht="20" customHeight="1">
      <c r="B739" s="66">
        <v>734</v>
      </c>
      <c r="C739" s="68" t="s">
        <v>23</v>
      </c>
      <c r="D739" s="68" t="s">
        <v>32</v>
      </c>
      <c r="E739" s="68" t="s">
        <v>15</v>
      </c>
      <c r="F739" s="68">
        <v>46124</v>
      </c>
      <c r="G739" s="69">
        <v>46140</v>
      </c>
      <c r="H739" s="64">
        <v>0.5</v>
      </c>
      <c r="I739" s="68"/>
    </row>
    <row r="740" spans="2:9" ht="20" customHeight="1">
      <c r="B740" s="66">
        <v>735</v>
      </c>
      <c r="C740" s="68" t="s">
        <v>23</v>
      </c>
      <c r="D740" s="68" t="s">
        <v>32</v>
      </c>
      <c r="E740" s="68" t="s">
        <v>8</v>
      </c>
      <c r="F740" s="68">
        <v>46126</v>
      </c>
      <c r="G740" s="69">
        <v>46137</v>
      </c>
      <c r="H740" s="64">
        <v>1.5</v>
      </c>
      <c r="I740" s="68"/>
    </row>
    <row r="741" spans="2:9" ht="20" customHeight="1">
      <c r="B741" s="66">
        <v>736</v>
      </c>
      <c r="C741" s="68" t="s">
        <v>23</v>
      </c>
      <c r="D741" s="68" t="s">
        <v>32</v>
      </c>
      <c r="E741" s="68" t="s">
        <v>11</v>
      </c>
      <c r="F741" s="68">
        <v>46129</v>
      </c>
      <c r="G741" s="69">
        <v>46154</v>
      </c>
      <c r="H741" s="64">
        <v>1</v>
      </c>
      <c r="I741" s="68"/>
    </row>
    <row r="742" spans="2:9" ht="20" customHeight="1">
      <c r="B742" s="66">
        <v>737</v>
      </c>
      <c r="C742" s="68" t="s">
        <v>23</v>
      </c>
      <c r="D742" s="68" t="s">
        <v>32</v>
      </c>
      <c r="E742" s="68" t="s">
        <v>9</v>
      </c>
      <c r="F742" s="68">
        <v>46133</v>
      </c>
      <c r="G742" s="69">
        <v>46155</v>
      </c>
      <c r="H742" s="64">
        <v>1.5</v>
      </c>
      <c r="I742" s="68"/>
    </row>
    <row r="743" spans="2:9" ht="20" customHeight="1">
      <c r="B743" s="66">
        <v>738</v>
      </c>
      <c r="C743" s="68" t="s">
        <v>23</v>
      </c>
      <c r="D743" s="68" t="s">
        <v>32</v>
      </c>
      <c r="E743" s="68" t="s">
        <v>9</v>
      </c>
      <c r="F743" s="68">
        <v>46135</v>
      </c>
      <c r="G743" s="69">
        <v>46154</v>
      </c>
      <c r="H743" s="64">
        <v>1.5</v>
      </c>
      <c r="I743" s="68"/>
    </row>
    <row r="744" spans="2:9" ht="20" customHeight="1">
      <c r="B744" s="66">
        <v>739</v>
      </c>
      <c r="C744" s="68" t="s">
        <v>23</v>
      </c>
      <c r="D744" s="68" t="s">
        <v>32</v>
      </c>
      <c r="E744" s="68" t="s">
        <v>8</v>
      </c>
      <c r="F744" s="68">
        <v>46137</v>
      </c>
      <c r="G744" s="69">
        <v>46152</v>
      </c>
      <c r="H744" s="64">
        <v>1.5</v>
      </c>
      <c r="I744" s="68"/>
    </row>
    <row r="745" spans="2:9" ht="20" customHeight="1">
      <c r="B745" s="66">
        <v>740</v>
      </c>
      <c r="C745" s="68" t="s">
        <v>23</v>
      </c>
      <c r="D745" s="68" t="s">
        <v>32</v>
      </c>
      <c r="E745" s="68" t="s">
        <v>11</v>
      </c>
      <c r="F745" s="68">
        <v>46140</v>
      </c>
      <c r="G745" s="69">
        <v>46150</v>
      </c>
      <c r="H745" s="64">
        <v>0.5</v>
      </c>
      <c r="I745" s="68"/>
    </row>
    <row r="746" spans="2:9" ht="20" customHeight="1">
      <c r="B746" s="66">
        <v>741</v>
      </c>
      <c r="C746" s="68" t="s">
        <v>23</v>
      </c>
      <c r="D746" s="68" t="s">
        <v>32</v>
      </c>
      <c r="E746" s="68" t="s">
        <v>12</v>
      </c>
      <c r="F746" s="68">
        <v>46141</v>
      </c>
      <c r="G746" s="69">
        <v>46145</v>
      </c>
      <c r="H746" s="64">
        <v>1</v>
      </c>
      <c r="I746" s="68"/>
    </row>
    <row r="747" spans="2:9" ht="20" customHeight="1">
      <c r="B747" s="66">
        <v>742</v>
      </c>
      <c r="C747" s="68" t="s">
        <v>23</v>
      </c>
      <c r="D747" s="68" t="s">
        <v>32</v>
      </c>
      <c r="E747" s="68" t="s">
        <v>15</v>
      </c>
      <c r="F747" s="68">
        <v>46142</v>
      </c>
      <c r="G747" s="69">
        <v>46158</v>
      </c>
      <c r="H747" s="64">
        <v>1.5</v>
      </c>
      <c r="I747" s="68"/>
    </row>
    <row r="748" spans="2:9" ht="20" customHeight="1">
      <c r="B748" s="66">
        <v>743</v>
      </c>
      <c r="C748" s="68" t="s">
        <v>23</v>
      </c>
      <c r="D748" s="68" t="s">
        <v>32</v>
      </c>
      <c r="E748" s="68" t="s">
        <v>7</v>
      </c>
      <c r="F748" s="68">
        <v>46147</v>
      </c>
      <c r="G748" s="69">
        <v>46168</v>
      </c>
      <c r="H748" s="64">
        <v>1</v>
      </c>
      <c r="I748" s="68"/>
    </row>
    <row r="749" spans="2:9" ht="20" customHeight="1">
      <c r="B749" s="66">
        <v>744</v>
      </c>
      <c r="C749" s="68" t="s">
        <v>23</v>
      </c>
      <c r="D749" s="68" t="s">
        <v>32</v>
      </c>
      <c r="E749" s="68" t="s">
        <v>6</v>
      </c>
      <c r="F749" s="68">
        <v>46150</v>
      </c>
      <c r="G749" s="69">
        <v>46169</v>
      </c>
      <c r="H749" s="64">
        <v>0.5</v>
      </c>
      <c r="I749" s="68"/>
    </row>
    <row r="750" spans="2:9" ht="20" customHeight="1">
      <c r="B750" s="66">
        <v>745</v>
      </c>
      <c r="C750" s="68" t="s">
        <v>23</v>
      </c>
      <c r="D750" s="68" t="s">
        <v>32</v>
      </c>
      <c r="E750" s="68" t="s">
        <v>9</v>
      </c>
      <c r="F750" s="68">
        <v>46152</v>
      </c>
      <c r="G750" s="69">
        <v>46176</v>
      </c>
      <c r="H750" s="64">
        <v>1.5</v>
      </c>
      <c r="I750" s="68"/>
    </row>
    <row r="751" spans="2:9" ht="20" customHeight="1">
      <c r="B751" s="66">
        <v>746</v>
      </c>
      <c r="C751" s="68" t="s">
        <v>23</v>
      </c>
      <c r="D751" s="68" t="s">
        <v>32</v>
      </c>
      <c r="E751" s="68" t="s">
        <v>13</v>
      </c>
      <c r="F751" s="68">
        <v>46156</v>
      </c>
      <c r="G751" s="69">
        <v>46180</v>
      </c>
      <c r="H751" s="64">
        <v>1.5</v>
      </c>
      <c r="I751" s="68"/>
    </row>
    <row r="752" spans="2:9" ht="20" customHeight="1">
      <c r="B752" s="66">
        <v>747</v>
      </c>
      <c r="C752" s="68" t="s">
        <v>23</v>
      </c>
      <c r="D752" s="68" t="s">
        <v>32</v>
      </c>
      <c r="E752" s="68" t="s">
        <v>6</v>
      </c>
      <c r="F752" s="68">
        <v>46161</v>
      </c>
      <c r="G752" s="69">
        <v>46167</v>
      </c>
      <c r="H752" s="64">
        <v>0.5</v>
      </c>
      <c r="I752" s="68"/>
    </row>
    <row r="753" spans="2:9" ht="20" customHeight="1">
      <c r="B753" s="66">
        <v>748</v>
      </c>
      <c r="C753" s="68" t="s">
        <v>23</v>
      </c>
      <c r="D753" s="68" t="s">
        <v>32</v>
      </c>
      <c r="E753" s="68" t="s">
        <v>11</v>
      </c>
      <c r="F753" s="68">
        <v>46164</v>
      </c>
      <c r="G753" s="69">
        <v>46172</v>
      </c>
      <c r="H753" s="64">
        <v>0.5</v>
      </c>
      <c r="I753" s="68"/>
    </row>
    <row r="754" spans="2:9" ht="20" customHeight="1">
      <c r="B754" s="66">
        <v>749</v>
      </c>
      <c r="C754" s="68" t="s">
        <v>23</v>
      </c>
      <c r="D754" s="68" t="s">
        <v>32</v>
      </c>
      <c r="E754" s="68" t="s">
        <v>11</v>
      </c>
      <c r="F754" s="68">
        <v>46165</v>
      </c>
      <c r="G754" s="69">
        <v>46174</v>
      </c>
      <c r="H754" s="64">
        <v>1.5</v>
      </c>
      <c r="I754" s="68"/>
    </row>
    <row r="755" spans="2:9" ht="20" customHeight="1">
      <c r="B755" s="66">
        <v>750</v>
      </c>
      <c r="C755" s="68" t="s">
        <v>23</v>
      </c>
      <c r="D755" s="68" t="s">
        <v>32</v>
      </c>
      <c r="E755" s="68" t="s">
        <v>13</v>
      </c>
      <c r="F755" s="68">
        <v>46168</v>
      </c>
      <c r="G755" s="69">
        <v>46187</v>
      </c>
      <c r="H755" s="64">
        <v>1.5</v>
      </c>
      <c r="I755" s="68"/>
    </row>
    <row r="756" spans="2:9" ht="20" customHeight="1">
      <c r="B756" s="66">
        <v>751</v>
      </c>
      <c r="C756" s="68" t="s">
        <v>23</v>
      </c>
      <c r="D756" s="68" t="s">
        <v>32</v>
      </c>
      <c r="E756" s="68" t="s">
        <v>13</v>
      </c>
      <c r="F756" s="68">
        <v>46173</v>
      </c>
      <c r="G756" s="69">
        <v>46195</v>
      </c>
      <c r="H756" s="64">
        <v>1.5</v>
      </c>
      <c r="I756" s="68"/>
    </row>
    <row r="757" spans="2:9" ht="20" customHeight="1">
      <c r="B757" s="66">
        <v>752</v>
      </c>
      <c r="C757" s="68" t="s">
        <v>23</v>
      </c>
      <c r="D757" s="68" t="s">
        <v>32</v>
      </c>
      <c r="E757" s="68" t="s">
        <v>12</v>
      </c>
      <c r="F757" s="68">
        <v>46174</v>
      </c>
      <c r="G757" s="69">
        <v>46190</v>
      </c>
      <c r="H757" s="64">
        <v>0.5</v>
      </c>
      <c r="I757" s="68"/>
    </row>
    <row r="758" spans="2:9" ht="20" customHeight="1">
      <c r="B758" s="66">
        <v>753</v>
      </c>
      <c r="C758" s="68" t="s">
        <v>23</v>
      </c>
      <c r="D758" s="68" t="s">
        <v>32</v>
      </c>
      <c r="E758" s="68" t="s">
        <v>11</v>
      </c>
      <c r="F758" s="68">
        <v>46179</v>
      </c>
      <c r="G758" s="69">
        <v>46183</v>
      </c>
      <c r="H758" s="64">
        <v>0.5</v>
      </c>
      <c r="I758" s="68"/>
    </row>
    <row r="759" spans="2:9" ht="20" customHeight="1">
      <c r="B759" s="66">
        <v>754</v>
      </c>
      <c r="C759" s="68" t="s">
        <v>23</v>
      </c>
      <c r="D759" s="68" t="s">
        <v>32</v>
      </c>
      <c r="E759" s="68" t="s">
        <v>9</v>
      </c>
      <c r="F759" s="68">
        <v>46183</v>
      </c>
      <c r="G759" s="69">
        <v>46192</v>
      </c>
      <c r="H759" s="64">
        <v>1.5</v>
      </c>
      <c r="I759" s="68"/>
    </row>
    <row r="760" spans="2:9" ht="20" customHeight="1">
      <c r="B760" s="66">
        <v>755</v>
      </c>
      <c r="C760" s="68" t="s">
        <v>23</v>
      </c>
      <c r="D760" s="68" t="s">
        <v>32</v>
      </c>
      <c r="E760" s="68" t="s">
        <v>10</v>
      </c>
      <c r="F760" s="68">
        <v>46186</v>
      </c>
      <c r="G760" s="69">
        <v>46194</v>
      </c>
      <c r="H760" s="64">
        <v>0.5</v>
      </c>
      <c r="I760" s="68"/>
    </row>
    <row r="761" spans="2:9" ht="20" customHeight="1">
      <c r="B761" s="66">
        <v>756</v>
      </c>
      <c r="C761" s="68" t="s">
        <v>23</v>
      </c>
      <c r="D761" s="68" t="s">
        <v>32</v>
      </c>
      <c r="E761" s="68" t="s">
        <v>12</v>
      </c>
      <c r="F761" s="68">
        <v>46187</v>
      </c>
      <c r="G761" s="69">
        <v>46192</v>
      </c>
      <c r="H761" s="64">
        <v>1</v>
      </c>
      <c r="I761" s="68"/>
    </row>
    <row r="762" spans="2:9" ht="20" customHeight="1">
      <c r="B762" s="66">
        <v>757</v>
      </c>
      <c r="C762" s="68" t="s">
        <v>23</v>
      </c>
      <c r="D762" s="68" t="s">
        <v>32</v>
      </c>
      <c r="E762" s="68" t="s">
        <v>6</v>
      </c>
      <c r="F762" s="68">
        <v>46189</v>
      </c>
      <c r="G762" s="69">
        <v>46205</v>
      </c>
      <c r="H762" s="64">
        <v>1.5</v>
      </c>
      <c r="I762" s="68"/>
    </row>
    <row r="763" spans="2:9" ht="20" customHeight="1">
      <c r="B763" s="66">
        <v>758</v>
      </c>
      <c r="C763" s="68" t="s">
        <v>23</v>
      </c>
      <c r="D763" s="68" t="s">
        <v>32</v>
      </c>
      <c r="E763" s="68" t="s">
        <v>6</v>
      </c>
      <c r="F763" s="68">
        <v>46193</v>
      </c>
      <c r="G763" s="69">
        <v>46209</v>
      </c>
      <c r="H763" s="64">
        <v>0.5</v>
      </c>
      <c r="I763" s="68"/>
    </row>
    <row r="764" spans="2:9" ht="20" customHeight="1">
      <c r="B764" s="66">
        <v>759</v>
      </c>
      <c r="C764" s="68" t="s">
        <v>23</v>
      </c>
      <c r="D764" s="68" t="s">
        <v>32</v>
      </c>
      <c r="E764" s="68" t="s">
        <v>7</v>
      </c>
      <c r="F764" s="68">
        <v>46198</v>
      </c>
      <c r="G764" s="69">
        <v>46220</v>
      </c>
      <c r="H764" s="64">
        <v>1</v>
      </c>
      <c r="I764" s="68"/>
    </row>
    <row r="765" spans="2:9" ht="20" customHeight="1">
      <c r="B765" s="66">
        <v>760</v>
      </c>
      <c r="C765" s="68" t="s">
        <v>23</v>
      </c>
      <c r="D765" s="68" t="s">
        <v>32</v>
      </c>
      <c r="E765" s="68" t="s">
        <v>6</v>
      </c>
      <c r="F765" s="68">
        <v>46201</v>
      </c>
      <c r="G765" s="69">
        <v>46216</v>
      </c>
      <c r="H765" s="64">
        <v>1.5</v>
      </c>
      <c r="I765" s="68"/>
    </row>
    <row r="766" spans="2:9" ht="20" customHeight="1">
      <c r="B766" s="66">
        <v>761</v>
      </c>
      <c r="C766" s="68" t="s">
        <v>23</v>
      </c>
      <c r="D766" s="68" t="s">
        <v>32</v>
      </c>
      <c r="E766" s="68" t="s">
        <v>8</v>
      </c>
      <c r="F766" s="68">
        <v>46204</v>
      </c>
      <c r="G766" s="69">
        <v>46205</v>
      </c>
      <c r="H766" s="64">
        <v>1</v>
      </c>
      <c r="I766" s="68"/>
    </row>
    <row r="767" spans="2:9" ht="20" customHeight="1">
      <c r="B767" s="66">
        <v>762</v>
      </c>
      <c r="C767" s="68" t="s">
        <v>23</v>
      </c>
      <c r="D767" s="68" t="s">
        <v>32</v>
      </c>
      <c r="E767" s="68" t="s">
        <v>13</v>
      </c>
      <c r="F767" s="68">
        <v>46208</v>
      </c>
      <c r="G767" s="69">
        <v>46231</v>
      </c>
      <c r="H767" s="64">
        <v>0.5</v>
      </c>
      <c r="I767" s="68"/>
    </row>
    <row r="768" spans="2:9" ht="20" customHeight="1">
      <c r="B768" s="66">
        <v>763</v>
      </c>
      <c r="C768" s="68" t="s">
        <v>23</v>
      </c>
      <c r="D768" s="68" t="s">
        <v>32</v>
      </c>
      <c r="E768" s="68" t="s">
        <v>10</v>
      </c>
      <c r="F768" s="68">
        <v>46211</v>
      </c>
      <c r="G768" s="69">
        <v>46218</v>
      </c>
      <c r="H768" s="64">
        <v>0.5</v>
      </c>
      <c r="I768" s="68"/>
    </row>
    <row r="769" spans="2:9" ht="20" customHeight="1">
      <c r="B769" s="66">
        <v>764</v>
      </c>
      <c r="C769" s="68" t="s">
        <v>23</v>
      </c>
      <c r="D769" s="68" t="s">
        <v>32</v>
      </c>
      <c r="E769" s="68" t="s">
        <v>12</v>
      </c>
      <c r="F769" s="68">
        <v>46216</v>
      </c>
      <c r="G769" s="69">
        <v>46219</v>
      </c>
      <c r="H769" s="64">
        <v>0.5</v>
      </c>
      <c r="I769" s="68"/>
    </row>
    <row r="770" spans="2:9" ht="20" customHeight="1">
      <c r="B770" s="66">
        <v>765</v>
      </c>
      <c r="C770" s="68" t="s">
        <v>23</v>
      </c>
      <c r="D770" s="68" t="s">
        <v>32</v>
      </c>
      <c r="E770" s="68" t="s">
        <v>14</v>
      </c>
      <c r="F770" s="68">
        <v>46218</v>
      </c>
      <c r="G770" s="69">
        <v>46239</v>
      </c>
      <c r="H770" s="64">
        <v>0.5</v>
      </c>
      <c r="I770" s="68"/>
    </row>
    <row r="771" spans="2:9" ht="20" customHeight="1">
      <c r="B771" s="66">
        <v>766</v>
      </c>
      <c r="C771" s="68" t="s">
        <v>23</v>
      </c>
      <c r="D771" s="68" t="s">
        <v>32</v>
      </c>
      <c r="E771" s="68" t="s">
        <v>11</v>
      </c>
      <c r="F771" s="68">
        <v>46219</v>
      </c>
      <c r="G771" s="69">
        <v>46242</v>
      </c>
      <c r="H771" s="64">
        <v>1</v>
      </c>
      <c r="I771" s="68"/>
    </row>
    <row r="772" spans="2:9" ht="20" customHeight="1">
      <c r="B772" s="66">
        <v>767</v>
      </c>
      <c r="C772" s="68" t="s">
        <v>23</v>
      </c>
      <c r="D772" s="68" t="s">
        <v>32</v>
      </c>
      <c r="E772" s="68" t="s">
        <v>14</v>
      </c>
      <c r="F772" s="68">
        <v>46223</v>
      </c>
      <c r="G772" s="69">
        <v>46224</v>
      </c>
      <c r="H772" s="64">
        <v>0.5</v>
      </c>
      <c r="I772" s="68"/>
    </row>
    <row r="773" spans="2:9" ht="20" customHeight="1">
      <c r="B773" s="66">
        <v>768</v>
      </c>
      <c r="C773" s="68" t="s">
        <v>23</v>
      </c>
      <c r="D773" s="68" t="s">
        <v>32</v>
      </c>
      <c r="E773" s="68" t="s">
        <v>11</v>
      </c>
      <c r="F773" s="68">
        <v>46226</v>
      </c>
      <c r="G773" s="69">
        <v>46233</v>
      </c>
      <c r="H773" s="64">
        <v>1.5</v>
      </c>
      <c r="I773" s="68"/>
    </row>
    <row r="774" spans="2:9" ht="20" customHeight="1">
      <c r="B774" s="66">
        <v>769</v>
      </c>
      <c r="C774" s="68" t="s">
        <v>23</v>
      </c>
      <c r="D774" s="68" t="s">
        <v>32</v>
      </c>
      <c r="E774" s="68" t="s">
        <v>11</v>
      </c>
      <c r="F774" s="68">
        <v>46231</v>
      </c>
      <c r="G774" s="69">
        <v>46244</v>
      </c>
      <c r="H774" s="64">
        <v>0.5</v>
      </c>
      <c r="I774" s="68"/>
    </row>
    <row r="775" spans="2:9" ht="20" customHeight="1">
      <c r="B775" s="66">
        <v>770</v>
      </c>
      <c r="C775" s="68" t="s">
        <v>23</v>
      </c>
      <c r="D775" s="68" t="s">
        <v>32</v>
      </c>
      <c r="E775" s="68" t="s">
        <v>7</v>
      </c>
      <c r="F775" s="68">
        <v>46232</v>
      </c>
      <c r="G775" s="69">
        <v>46257</v>
      </c>
      <c r="H775" s="64">
        <v>0.5</v>
      </c>
      <c r="I775" s="68"/>
    </row>
    <row r="776" spans="2:9" ht="20" customHeight="1">
      <c r="B776" s="66">
        <v>771</v>
      </c>
      <c r="C776" s="68" t="s">
        <v>23</v>
      </c>
      <c r="D776" s="68" t="s">
        <v>32</v>
      </c>
      <c r="E776" s="68" t="s">
        <v>13</v>
      </c>
      <c r="F776" s="68">
        <v>46233</v>
      </c>
      <c r="G776" s="69">
        <v>46256</v>
      </c>
      <c r="H776" s="64">
        <v>1</v>
      </c>
      <c r="I776" s="68"/>
    </row>
    <row r="777" spans="2:9" ht="20" customHeight="1">
      <c r="B777" s="66">
        <v>772</v>
      </c>
      <c r="C777" s="68" t="s">
        <v>23</v>
      </c>
      <c r="D777" s="68" t="s">
        <v>32</v>
      </c>
      <c r="E777" s="68" t="s">
        <v>11</v>
      </c>
      <c r="F777" s="68">
        <v>46238</v>
      </c>
      <c r="G777" s="69">
        <v>46260</v>
      </c>
      <c r="H777" s="64">
        <v>1</v>
      </c>
      <c r="I777" s="68"/>
    </row>
    <row r="778" spans="2:9" ht="20" customHeight="1">
      <c r="B778" s="66">
        <v>773</v>
      </c>
      <c r="C778" s="68" t="s">
        <v>23</v>
      </c>
      <c r="D778" s="68" t="s">
        <v>32</v>
      </c>
      <c r="E778" s="68" t="s">
        <v>9</v>
      </c>
      <c r="F778" s="68">
        <v>46242</v>
      </c>
      <c r="G778" s="69">
        <v>46266</v>
      </c>
      <c r="H778" s="64">
        <v>0.5</v>
      </c>
      <c r="I778" s="68"/>
    </row>
    <row r="779" spans="2:9" ht="20" customHeight="1">
      <c r="B779" s="66">
        <v>774</v>
      </c>
      <c r="C779" s="68" t="s">
        <v>23</v>
      </c>
      <c r="D779" s="68" t="s">
        <v>32</v>
      </c>
      <c r="E779" s="68" t="s">
        <v>8</v>
      </c>
      <c r="F779" s="68">
        <v>46243</v>
      </c>
      <c r="G779" s="69">
        <v>46266</v>
      </c>
      <c r="H779" s="64">
        <v>1</v>
      </c>
      <c r="I779" s="68"/>
    </row>
    <row r="780" spans="2:9" ht="20" customHeight="1">
      <c r="B780" s="66">
        <v>775</v>
      </c>
      <c r="C780" s="68" t="s">
        <v>23</v>
      </c>
      <c r="D780" s="68" t="s">
        <v>32</v>
      </c>
      <c r="E780" s="68" t="s">
        <v>10</v>
      </c>
      <c r="F780" s="68">
        <v>46246</v>
      </c>
      <c r="G780" s="69">
        <v>46257</v>
      </c>
      <c r="H780" s="64">
        <v>0.5</v>
      </c>
      <c r="I780" s="68"/>
    </row>
    <row r="781" spans="2:9" ht="20" customHeight="1">
      <c r="B781" s="66">
        <v>776</v>
      </c>
      <c r="C781" s="68" t="s">
        <v>23</v>
      </c>
      <c r="D781" s="68" t="s">
        <v>32</v>
      </c>
      <c r="E781" s="68" t="s">
        <v>9</v>
      </c>
      <c r="F781" s="68">
        <v>46250</v>
      </c>
      <c r="G781" s="69">
        <v>46270</v>
      </c>
      <c r="H781" s="64">
        <v>1.5</v>
      </c>
      <c r="I781" s="68"/>
    </row>
    <row r="782" spans="2:9" ht="20" customHeight="1">
      <c r="B782" s="66">
        <v>777</v>
      </c>
      <c r="C782" s="68" t="s">
        <v>23</v>
      </c>
      <c r="D782" s="68" t="s">
        <v>32</v>
      </c>
      <c r="E782" s="68" t="s">
        <v>6</v>
      </c>
      <c r="F782" s="68">
        <v>46253</v>
      </c>
      <c r="G782" s="69">
        <v>46278</v>
      </c>
      <c r="H782" s="64">
        <v>1</v>
      </c>
      <c r="I782" s="68"/>
    </row>
    <row r="783" spans="2:9" ht="20" customHeight="1">
      <c r="B783" s="66">
        <v>778</v>
      </c>
      <c r="C783" s="68" t="s">
        <v>23</v>
      </c>
      <c r="D783" s="68" t="s">
        <v>32</v>
      </c>
      <c r="E783" s="68" t="s">
        <v>14</v>
      </c>
      <c r="F783" s="68">
        <v>46256</v>
      </c>
      <c r="G783" s="69">
        <v>46267</v>
      </c>
      <c r="H783" s="64">
        <v>0.5</v>
      </c>
      <c r="I783" s="68"/>
    </row>
    <row r="784" spans="2:9" ht="20" customHeight="1">
      <c r="B784" s="66">
        <v>779</v>
      </c>
      <c r="C784" s="68" t="s">
        <v>23</v>
      </c>
      <c r="D784" s="68" t="s">
        <v>32</v>
      </c>
      <c r="E784" s="68" t="s">
        <v>8</v>
      </c>
      <c r="F784" s="68">
        <v>46260</v>
      </c>
      <c r="G784" s="69">
        <v>46270</v>
      </c>
      <c r="H784" s="64">
        <v>1</v>
      </c>
      <c r="I784" s="68"/>
    </row>
    <row r="785" spans="2:9" ht="20" customHeight="1">
      <c r="B785" s="66">
        <v>780</v>
      </c>
      <c r="C785" s="68" t="s">
        <v>23</v>
      </c>
      <c r="D785" s="68" t="s">
        <v>32</v>
      </c>
      <c r="E785" s="68" t="s">
        <v>12</v>
      </c>
      <c r="F785" s="68">
        <v>46262</v>
      </c>
      <c r="G785" s="69">
        <v>46263</v>
      </c>
      <c r="H785" s="64">
        <v>1</v>
      </c>
      <c r="I785" s="68"/>
    </row>
    <row r="786" spans="2:9" ht="20" customHeight="1">
      <c r="B786" s="66">
        <v>781</v>
      </c>
      <c r="C786" s="68" t="s">
        <v>23</v>
      </c>
      <c r="D786" s="68" t="s">
        <v>32</v>
      </c>
      <c r="E786" s="68" t="s">
        <v>14</v>
      </c>
      <c r="F786" s="68">
        <v>46264</v>
      </c>
      <c r="G786" s="69">
        <v>46284</v>
      </c>
      <c r="H786" s="64">
        <v>0.5</v>
      </c>
      <c r="I786" s="68"/>
    </row>
    <row r="787" spans="2:9" ht="20" customHeight="1">
      <c r="B787" s="66">
        <v>782</v>
      </c>
      <c r="C787" s="68" t="s">
        <v>23</v>
      </c>
      <c r="D787" s="68" t="s">
        <v>32</v>
      </c>
      <c r="E787" s="68" t="s">
        <v>12</v>
      </c>
      <c r="F787" s="68">
        <v>46267</v>
      </c>
      <c r="G787" s="69">
        <v>46284</v>
      </c>
      <c r="H787" s="64">
        <v>1</v>
      </c>
      <c r="I787" s="68"/>
    </row>
    <row r="788" spans="2:9" ht="20" customHeight="1">
      <c r="B788" s="66">
        <v>783</v>
      </c>
      <c r="C788" s="68" t="s">
        <v>23</v>
      </c>
      <c r="D788" s="68" t="s">
        <v>32</v>
      </c>
      <c r="E788" s="68" t="s">
        <v>10</v>
      </c>
      <c r="F788" s="68">
        <v>46271</v>
      </c>
      <c r="G788" s="69">
        <v>46280</v>
      </c>
      <c r="H788" s="64">
        <v>1</v>
      </c>
      <c r="I788" s="68"/>
    </row>
    <row r="789" spans="2:9" ht="20" customHeight="1">
      <c r="B789" s="66">
        <v>784</v>
      </c>
      <c r="C789" s="68" t="s">
        <v>23</v>
      </c>
      <c r="D789" s="68" t="s">
        <v>32</v>
      </c>
      <c r="E789" s="68" t="s">
        <v>15</v>
      </c>
      <c r="F789" s="68">
        <v>46274</v>
      </c>
      <c r="G789" s="69">
        <v>46290</v>
      </c>
      <c r="H789" s="64">
        <v>1</v>
      </c>
      <c r="I789" s="68"/>
    </row>
    <row r="790" spans="2:9" ht="20" customHeight="1">
      <c r="B790" s="66">
        <v>785</v>
      </c>
      <c r="C790" s="68" t="s">
        <v>23</v>
      </c>
      <c r="D790" s="68" t="s">
        <v>32</v>
      </c>
      <c r="E790" s="68" t="s">
        <v>12</v>
      </c>
      <c r="F790" s="68">
        <v>46277</v>
      </c>
      <c r="G790" s="69">
        <v>46278</v>
      </c>
      <c r="H790" s="64">
        <v>1.5</v>
      </c>
      <c r="I790" s="68"/>
    </row>
    <row r="791" spans="2:9" ht="20" customHeight="1">
      <c r="B791" s="66">
        <v>786</v>
      </c>
      <c r="C791" s="68" t="s">
        <v>23</v>
      </c>
      <c r="D791" s="68" t="s">
        <v>32</v>
      </c>
      <c r="E791" s="68" t="s">
        <v>13</v>
      </c>
      <c r="F791" s="68">
        <v>46280</v>
      </c>
      <c r="G791" s="69">
        <v>46283</v>
      </c>
      <c r="H791" s="64">
        <v>1</v>
      </c>
      <c r="I791" s="68"/>
    </row>
    <row r="792" spans="2:9" ht="20" customHeight="1">
      <c r="B792" s="66">
        <v>787</v>
      </c>
      <c r="C792" s="68" t="s">
        <v>23</v>
      </c>
      <c r="D792" s="68" t="s">
        <v>32</v>
      </c>
      <c r="E792" s="68" t="s">
        <v>12</v>
      </c>
      <c r="F792" s="68">
        <v>46285</v>
      </c>
      <c r="G792" s="69">
        <v>46308</v>
      </c>
      <c r="H792" s="64">
        <v>1.5</v>
      </c>
      <c r="I792" s="68"/>
    </row>
    <row r="793" spans="2:9" ht="20" customHeight="1">
      <c r="B793" s="66">
        <v>788</v>
      </c>
      <c r="C793" s="68" t="s">
        <v>23</v>
      </c>
      <c r="D793" s="68" t="s">
        <v>32</v>
      </c>
      <c r="E793" s="68" t="s">
        <v>6</v>
      </c>
      <c r="F793" s="68">
        <v>46290</v>
      </c>
      <c r="G793" s="69">
        <v>46295</v>
      </c>
      <c r="H793" s="64">
        <v>0.5</v>
      </c>
      <c r="I793" s="68"/>
    </row>
    <row r="794" spans="2:9" ht="20" customHeight="1">
      <c r="B794" s="66">
        <v>789</v>
      </c>
      <c r="C794" s="68" t="s">
        <v>23</v>
      </c>
      <c r="D794" s="68" t="s">
        <v>32</v>
      </c>
      <c r="E794" s="68" t="s">
        <v>14</v>
      </c>
      <c r="F794" s="68">
        <v>46293</v>
      </c>
      <c r="G794" s="69">
        <v>46296</v>
      </c>
      <c r="H794" s="64">
        <v>1</v>
      </c>
      <c r="I794" s="68"/>
    </row>
    <row r="795" spans="2:9" ht="20" customHeight="1">
      <c r="B795" s="66">
        <v>790</v>
      </c>
      <c r="C795" s="68" t="s">
        <v>23</v>
      </c>
      <c r="D795" s="68" t="s">
        <v>32</v>
      </c>
      <c r="E795" s="68" t="s">
        <v>13</v>
      </c>
      <c r="F795" s="68">
        <v>46294</v>
      </c>
      <c r="G795" s="69">
        <v>46307</v>
      </c>
      <c r="H795" s="64">
        <v>1.5</v>
      </c>
      <c r="I795" s="68"/>
    </row>
    <row r="796" spans="2:9" ht="20" customHeight="1">
      <c r="B796" s="66">
        <v>791</v>
      </c>
      <c r="C796" s="68" t="s">
        <v>23</v>
      </c>
      <c r="D796" s="68" t="s">
        <v>32</v>
      </c>
      <c r="E796" s="68" t="s">
        <v>12</v>
      </c>
      <c r="F796" s="68">
        <v>46299</v>
      </c>
      <c r="G796" s="69">
        <v>46313</v>
      </c>
      <c r="H796" s="64">
        <v>1</v>
      </c>
      <c r="I796" s="68"/>
    </row>
    <row r="797" spans="2:9" ht="20" customHeight="1">
      <c r="B797" s="66">
        <v>792</v>
      </c>
      <c r="C797" s="68" t="s">
        <v>23</v>
      </c>
      <c r="D797" s="68" t="s">
        <v>32</v>
      </c>
      <c r="E797" s="68" t="s">
        <v>7</v>
      </c>
      <c r="F797" s="68">
        <v>46304</v>
      </c>
      <c r="G797" s="69">
        <v>46315</v>
      </c>
      <c r="H797" s="64">
        <v>1.5</v>
      </c>
      <c r="I797" s="68"/>
    </row>
    <row r="798" spans="2:9" ht="20" customHeight="1">
      <c r="B798" s="66">
        <v>793</v>
      </c>
      <c r="C798" s="68" t="s">
        <v>23</v>
      </c>
      <c r="D798" s="68" t="s">
        <v>32</v>
      </c>
      <c r="E798" s="68" t="s">
        <v>9</v>
      </c>
      <c r="F798" s="68">
        <v>46307</v>
      </c>
      <c r="G798" s="69">
        <v>46330</v>
      </c>
      <c r="H798" s="64">
        <v>0.5</v>
      </c>
      <c r="I798" s="68"/>
    </row>
    <row r="799" spans="2:9" ht="20" customHeight="1">
      <c r="B799" s="66">
        <v>794</v>
      </c>
      <c r="C799" s="68" t="s">
        <v>23</v>
      </c>
      <c r="D799" s="68" t="s">
        <v>32</v>
      </c>
      <c r="E799" s="68" t="s">
        <v>6</v>
      </c>
      <c r="F799" s="68">
        <v>46310</v>
      </c>
      <c r="G799" s="69">
        <v>46321</v>
      </c>
      <c r="H799" s="64">
        <v>1</v>
      </c>
      <c r="I799" s="68"/>
    </row>
    <row r="800" spans="2:9" ht="20" customHeight="1">
      <c r="B800" s="66">
        <v>795</v>
      </c>
      <c r="C800" s="68" t="s">
        <v>23</v>
      </c>
      <c r="D800" s="68" t="s">
        <v>32</v>
      </c>
      <c r="E800" s="68" t="s">
        <v>8</v>
      </c>
      <c r="F800" s="68">
        <v>46314</v>
      </c>
      <c r="G800" s="69">
        <v>46318</v>
      </c>
      <c r="H800" s="64">
        <v>1.5</v>
      </c>
      <c r="I800" s="68"/>
    </row>
    <row r="801" spans="2:9" ht="20" customHeight="1">
      <c r="B801" s="66">
        <v>796</v>
      </c>
      <c r="C801" s="68" t="s">
        <v>23</v>
      </c>
      <c r="D801" s="68" t="s">
        <v>32</v>
      </c>
      <c r="E801" s="68" t="s">
        <v>14</v>
      </c>
      <c r="F801" s="68">
        <v>46318</v>
      </c>
      <c r="G801" s="69">
        <v>46324</v>
      </c>
      <c r="H801" s="64">
        <v>0.5</v>
      </c>
      <c r="I801" s="68"/>
    </row>
    <row r="802" spans="2:9" ht="20" customHeight="1">
      <c r="B802" s="66">
        <v>797</v>
      </c>
      <c r="C802" s="68" t="s">
        <v>23</v>
      </c>
      <c r="D802" s="68" t="s">
        <v>32</v>
      </c>
      <c r="E802" s="68" t="s">
        <v>12</v>
      </c>
      <c r="F802" s="68">
        <v>46321</v>
      </c>
      <c r="G802" s="69">
        <v>46345</v>
      </c>
      <c r="H802" s="64">
        <v>0.5</v>
      </c>
      <c r="I802" s="68"/>
    </row>
    <row r="803" spans="2:9" ht="20" customHeight="1">
      <c r="B803" s="66">
        <v>798</v>
      </c>
      <c r="C803" s="68" t="s">
        <v>23</v>
      </c>
      <c r="D803" s="68" t="s">
        <v>32</v>
      </c>
      <c r="E803" s="68" t="s">
        <v>7</v>
      </c>
      <c r="F803" s="68">
        <v>46324</v>
      </c>
      <c r="G803" s="69">
        <v>46327</v>
      </c>
      <c r="H803" s="64">
        <v>1</v>
      </c>
      <c r="I803" s="68"/>
    </row>
    <row r="804" spans="2:9" ht="20" customHeight="1">
      <c r="B804" s="66">
        <v>799</v>
      </c>
      <c r="C804" s="68" t="s">
        <v>23</v>
      </c>
      <c r="D804" s="68" t="s">
        <v>32</v>
      </c>
      <c r="E804" s="68" t="s">
        <v>12</v>
      </c>
      <c r="F804" s="68">
        <v>46328</v>
      </c>
      <c r="G804" s="69">
        <v>46345</v>
      </c>
      <c r="H804" s="64">
        <v>1</v>
      </c>
      <c r="I804" s="68"/>
    </row>
    <row r="805" spans="2:9" ht="20" customHeight="1">
      <c r="B805" s="66">
        <v>800</v>
      </c>
      <c r="C805" s="68" t="s">
        <v>23</v>
      </c>
      <c r="D805" s="68" t="s">
        <v>32</v>
      </c>
      <c r="E805" s="68" t="s">
        <v>6</v>
      </c>
      <c r="F805" s="68">
        <v>46332</v>
      </c>
      <c r="G805" s="69">
        <v>46352</v>
      </c>
      <c r="H805" s="64">
        <v>0.5</v>
      </c>
      <c r="I805" s="68"/>
    </row>
    <row r="806" spans="2:9" ht="20" customHeight="1">
      <c r="B806" s="66">
        <v>801</v>
      </c>
      <c r="C806" s="68" t="s">
        <v>25</v>
      </c>
      <c r="D806" s="68" t="s">
        <v>32</v>
      </c>
      <c r="E806" s="68" t="s">
        <v>6</v>
      </c>
      <c r="F806" s="68">
        <v>46174</v>
      </c>
      <c r="G806" s="69">
        <v>46177</v>
      </c>
      <c r="H806" s="64">
        <v>1</v>
      </c>
      <c r="I806" s="68"/>
    </row>
    <row r="807" spans="2:9" ht="20" customHeight="1">
      <c r="B807" s="66">
        <v>802</v>
      </c>
      <c r="C807" s="68" t="s">
        <v>25</v>
      </c>
      <c r="D807" s="68" t="s">
        <v>32</v>
      </c>
      <c r="E807" s="68" t="s">
        <v>9</v>
      </c>
      <c r="F807" s="68">
        <v>46178</v>
      </c>
      <c r="G807" s="69">
        <v>46184</v>
      </c>
      <c r="H807" s="64">
        <v>0.5</v>
      </c>
      <c r="I807" s="68"/>
    </row>
    <row r="808" spans="2:9" ht="20" customHeight="1">
      <c r="B808" s="66">
        <v>803</v>
      </c>
      <c r="C808" s="68" t="s">
        <v>25</v>
      </c>
      <c r="D808" s="68" t="s">
        <v>32</v>
      </c>
      <c r="E808" s="68" t="s">
        <v>7</v>
      </c>
      <c r="F808" s="68">
        <v>46179</v>
      </c>
      <c r="G808" s="69">
        <v>46194</v>
      </c>
      <c r="H808" s="64">
        <v>0.5</v>
      </c>
      <c r="I808" s="68"/>
    </row>
    <row r="809" spans="2:9" ht="20" customHeight="1">
      <c r="B809" s="66">
        <v>804</v>
      </c>
      <c r="C809" s="68" t="s">
        <v>25</v>
      </c>
      <c r="D809" s="68" t="s">
        <v>32</v>
      </c>
      <c r="E809" s="68" t="s">
        <v>6</v>
      </c>
      <c r="F809" s="68">
        <v>46184</v>
      </c>
      <c r="G809" s="69">
        <v>46194</v>
      </c>
      <c r="H809" s="64">
        <v>1.5</v>
      </c>
      <c r="I809" s="68"/>
    </row>
    <row r="810" spans="2:9" ht="20" customHeight="1">
      <c r="B810" s="66">
        <v>805</v>
      </c>
      <c r="C810" s="68" t="s">
        <v>25</v>
      </c>
      <c r="D810" s="68" t="s">
        <v>32</v>
      </c>
      <c r="E810" s="68" t="s">
        <v>9</v>
      </c>
      <c r="F810" s="68">
        <v>46186</v>
      </c>
      <c r="G810" s="69">
        <v>46201</v>
      </c>
      <c r="H810" s="64">
        <v>0.5</v>
      </c>
      <c r="I810" s="68"/>
    </row>
    <row r="811" spans="2:9" ht="20" customHeight="1">
      <c r="B811" s="66">
        <v>806</v>
      </c>
      <c r="C811" s="68" t="s">
        <v>25</v>
      </c>
      <c r="D811" s="68" t="s">
        <v>32</v>
      </c>
      <c r="E811" s="68" t="s">
        <v>8</v>
      </c>
      <c r="F811" s="68">
        <v>46187</v>
      </c>
      <c r="G811" s="69">
        <v>46204</v>
      </c>
      <c r="H811" s="64">
        <v>0.5</v>
      </c>
      <c r="I811" s="68"/>
    </row>
    <row r="812" spans="2:9" ht="20" customHeight="1">
      <c r="B812" s="66">
        <v>807</v>
      </c>
      <c r="C812" s="68" t="s">
        <v>25</v>
      </c>
      <c r="D812" s="68" t="s">
        <v>32</v>
      </c>
      <c r="E812" s="68" t="s">
        <v>9</v>
      </c>
      <c r="F812" s="68">
        <v>46188</v>
      </c>
      <c r="G812" s="69">
        <v>46211</v>
      </c>
      <c r="H812" s="64">
        <v>0.5</v>
      </c>
      <c r="I812" s="68"/>
    </row>
    <row r="813" spans="2:9" ht="20" customHeight="1">
      <c r="B813" s="66">
        <v>808</v>
      </c>
      <c r="C813" s="68" t="s">
        <v>25</v>
      </c>
      <c r="D813" s="68" t="s">
        <v>32</v>
      </c>
      <c r="E813" s="68" t="s">
        <v>6</v>
      </c>
      <c r="F813" s="68">
        <v>46191</v>
      </c>
      <c r="G813" s="69">
        <v>46216</v>
      </c>
      <c r="H813" s="64">
        <v>1.5</v>
      </c>
      <c r="I813" s="68"/>
    </row>
    <row r="814" spans="2:9" ht="20" customHeight="1">
      <c r="B814" s="66">
        <v>809</v>
      </c>
      <c r="C814" s="68" t="s">
        <v>25</v>
      </c>
      <c r="D814" s="68" t="s">
        <v>32</v>
      </c>
      <c r="E814" s="68" t="s">
        <v>10</v>
      </c>
      <c r="F814" s="68">
        <v>46196</v>
      </c>
      <c r="G814" s="69">
        <v>46199</v>
      </c>
      <c r="H814" s="64">
        <v>1</v>
      </c>
      <c r="I814" s="68"/>
    </row>
    <row r="815" spans="2:9" ht="20" customHeight="1">
      <c r="B815" s="66">
        <v>810</v>
      </c>
      <c r="C815" s="68" t="s">
        <v>25</v>
      </c>
      <c r="D815" s="68" t="s">
        <v>32</v>
      </c>
      <c r="E815" s="68" t="s">
        <v>7</v>
      </c>
      <c r="F815" s="68">
        <v>46201</v>
      </c>
      <c r="G815" s="69">
        <v>46224</v>
      </c>
      <c r="H815" s="64">
        <v>0.5</v>
      </c>
      <c r="I815" s="68"/>
    </row>
    <row r="816" spans="2:9" ht="20" customHeight="1">
      <c r="B816" s="66">
        <v>811</v>
      </c>
      <c r="C816" s="68" t="s">
        <v>25</v>
      </c>
      <c r="D816" s="68" t="s">
        <v>32</v>
      </c>
      <c r="E816" s="68" t="s">
        <v>7</v>
      </c>
      <c r="F816" s="68">
        <v>46202</v>
      </c>
      <c r="G816" s="69">
        <v>46212</v>
      </c>
      <c r="H816" s="64">
        <v>1.5</v>
      </c>
      <c r="I816" s="68"/>
    </row>
    <row r="817" spans="2:9" ht="20" customHeight="1">
      <c r="B817" s="66">
        <v>812</v>
      </c>
      <c r="C817" s="68" t="s">
        <v>25</v>
      </c>
      <c r="D817" s="68" t="s">
        <v>32</v>
      </c>
      <c r="E817" s="68" t="s">
        <v>7</v>
      </c>
      <c r="F817" s="68">
        <v>46203</v>
      </c>
      <c r="G817" s="69">
        <v>46209</v>
      </c>
      <c r="H817" s="64">
        <v>1</v>
      </c>
      <c r="I817" s="68"/>
    </row>
    <row r="818" spans="2:9" ht="20" customHeight="1">
      <c r="B818" s="66">
        <v>813</v>
      </c>
      <c r="C818" s="68" t="s">
        <v>25</v>
      </c>
      <c r="D818" s="68" t="s">
        <v>32</v>
      </c>
      <c r="E818" s="68" t="s">
        <v>9</v>
      </c>
      <c r="F818" s="68">
        <v>46205</v>
      </c>
      <c r="G818" s="69">
        <v>46225</v>
      </c>
      <c r="H818" s="64">
        <v>1.5</v>
      </c>
      <c r="I818" s="68"/>
    </row>
    <row r="819" spans="2:9" ht="20" customHeight="1">
      <c r="B819" s="66">
        <v>814</v>
      </c>
      <c r="C819" s="68" t="s">
        <v>25</v>
      </c>
      <c r="D819" s="68" t="s">
        <v>32</v>
      </c>
      <c r="E819" s="68" t="s">
        <v>7</v>
      </c>
      <c r="F819" s="68">
        <v>46207</v>
      </c>
      <c r="G819" s="69">
        <v>46231</v>
      </c>
      <c r="H819" s="64">
        <v>1.5</v>
      </c>
      <c r="I819" s="68"/>
    </row>
    <row r="820" spans="2:9" ht="20" customHeight="1">
      <c r="B820" s="66">
        <v>815</v>
      </c>
      <c r="C820" s="68" t="s">
        <v>25</v>
      </c>
      <c r="D820" s="68" t="s">
        <v>32</v>
      </c>
      <c r="E820" s="68" t="s">
        <v>9</v>
      </c>
      <c r="F820" s="68">
        <v>46212</v>
      </c>
      <c r="G820" s="69">
        <v>46233</v>
      </c>
      <c r="H820" s="64">
        <v>0.5</v>
      </c>
      <c r="I820" s="68"/>
    </row>
    <row r="821" spans="2:9" ht="20" customHeight="1">
      <c r="B821" s="66">
        <v>816</v>
      </c>
      <c r="C821" s="68" t="s">
        <v>25</v>
      </c>
      <c r="D821" s="68" t="s">
        <v>32</v>
      </c>
      <c r="E821" s="68" t="s">
        <v>10</v>
      </c>
      <c r="F821" s="68">
        <v>46217</v>
      </c>
      <c r="G821" s="69">
        <v>46233</v>
      </c>
      <c r="H821" s="64">
        <v>1</v>
      </c>
      <c r="I821" s="68"/>
    </row>
    <row r="822" spans="2:9" ht="20" customHeight="1">
      <c r="B822" s="66">
        <v>817</v>
      </c>
      <c r="C822" s="68" t="s">
        <v>25</v>
      </c>
      <c r="D822" s="68" t="s">
        <v>32</v>
      </c>
      <c r="E822" s="68" t="s">
        <v>8</v>
      </c>
      <c r="F822" s="68">
        <v>46219</v>
      </c>
      <c r="G822" s="69">
        <v>46238</v>
      </c>
      <c r="H822" s="64">
        <v>0.5</v>
      </c>
      <c r="I822" s="68"/>
    </row>
    <row r="823" spans="2:9" ht="20" customHeight="1">
      <c r="B823" s="66">
        <v>818</v>
      </c>
      <c r="C823" s="68" t="s">
        <v>25</v>
      </c>
      <c r="D823" s="68" t="s">
        <v>32</v>
      </c>
      <c r="E823" s="68" t="s">
        <v>6</v>
      </c>
      <c r="F823" s="68">
        <v>46222</v>
      </c>
      <c r="G823" s="69">
        <v>46236</v>
      </c>
      <c r="H823" s="64">
        <v>0.5</v>
      </c>
      <c r="I823" s="68"/>
    </row>
    <row r="824" spans="2:9" ht="20" customHeight="1">
      <c r="B824" s="66">
        <v>819</v>
      </c>
      <c r="C824" s="68" t="s">
        <v>25</v>
      </c>
      <c r="D824" s="68" t="s">
        <v>32</v>
      </c>
      <c r="E824" s="68" t="s">
        <v>10</v>
      </c>
      <c r="F824" s="68">
        <v>46225</v>
      </c>
      <c r="G824" s="69">
        <v>46228</v>
      </c>
      <c r="H824" s="64">
        <v>1</v>
      </c>
      <c r="I824" s="68"/>
    </row>
    <row r="825" spans="2:9" ht="20" customHeight="1">
      <c r="B825" s="66">
        <v>820</v>
      </c>
      <c r="C825" s="68" t="s">
        <v>25</v>
      </c>
      <c r="D825" s="68" t="s">
        <v>32</v>
      </c>
      <c r="E825" s="68" t="s">
        <v>10</v>
      </c>
      <c r="F825" s="68">
        <v>46229</v>
      </c>
      <c r="G825" s="69">
        <v>46244</v>
      </c>
      <c r="H825" s="64">
        <v>1.5</v>
      </c>
      <c r="I825" s="68"/>
    </row>
    <row r="826" spans="2:9" ht="20" customHeight="1">
      <c r="B826" s="66">
        <v>821</v>
      </c>
      <c r="C826" s="68" t="s">
        <v>25</v>
      </c>
      <c r="D826" s="68" t="s">
        <v>32</v>
      </c>
      <c r="E826" s="68" t="s">
        <v>10</v>
      </c>
      <c r="F826" s="68">
        <v>46231</v>
      </c>
      <c r="G826" s="69">
        <v>46250</v>
      </c>
      <c r="H826" s="64">
        <v>0.5</v>
      </c>
      <c r="I826" s="68"/>
    </row>
    <row r="827" spans="2:9" ht="20" customHeight="1">
      <c r="B827" s="66">
        <v>822</v>
      </c>
      <c r="C827" s="68" t="s">
        <v>25</v>
      </c>
      <c r="D827" s="68" t="s">
        <v>32</v>
      </c>
      <c r="E827" s="68" t="s">
        <v>10</v>
      </c>
      <c r="F827" s="68">
        <v>46236</v>
      </c>
      <c r="G827" s="69">
        <v>46248</v>
      </c>
      <c r="H827" s="64">
        <v>0.5</v>
      </c>
      <c r="I827" s="68"/>
    </row>
    <row r="828" spans="2:9" ht="20" customHeight="1">
      <c r="B828" s="66">
        <v>823</v>
      </c>
      <c r="C828" s="68" t="s">
        <v>25</v>
      </c>
      <c r="D828" s="68" t="s">
        <v>32</v>
      </c>
      <c r="E828" s="68" t="s">
        <v>8</v>
      </c>
      <c r="F828" s="68">
        <v>46238</v>
      </c>
      <c r="G828" s="69">
        <v>46243</v>
      </c>
      <c r="H828" s="64">
        <v>1.5</v>
      </c>
      <c r="I828" s="68"/>
    </row>
    <row r="829" spans="2:9" ht="20" customHeight="1">
      <c r="B829" s="66">
        <v>824</v>
      </c>
      <c r="C829" s="68" t="s">
        <v>25</v>
      </c>
      <c r="D829" s="68" t="s">
        <v>32</v>
      </c>
      <c r="E829" s="68" t="s">
        <v>10</v>
      </c>
      <c r="F829" s="68">
        <v>46243</v>
      </c>
      <c r="G829" s="69">
        <v>46253</v>
      </c>
      <c r="H829" s="64">
        <v>1.5</v>
      </c>
      <c r="I829" s="68"/>
    </row>
    <row r="830" spans="2:9" ht="20" customHeight="1">
      <c r="B830" s="66">
        <v>825</v>
      </c>
      <c r="C830" s="68" t="s">
        <v>25</v>
      </c>
      <c r="D830" s="68" t="s">
        <v>32</v>
      </c>
      <c r="E830" s="68" t="s">
        <v>9</v>
      </c>
      <c r="F830" s="68">
        <v>46246</v>
      </c>
      <c r="G830" s="69">
        <v>46249</v>
      </c>
      <c r="H830" s="64">
        <v>1.5</v>
      </c>
      <c r="I830" s="68"/>
    </row>
    <row r="831" spans="2:9" ht="20" customHeight="1">
      <c r="B831" s="66">
        <v>826</v>
      </c>
      <c r="C831" s="68" t="s">
        <v>25</v>
      </c>
      <c r="D831" s="68" t="s">
        <v>32</v>
      </c>
      <c r="E831" s="68" t="s">
        <v>10</v>
      </c>
      <c r="F831" s="68">
        <v>46249</v>
      </c>
      <c r="G831" s="69">
        <v>46256</v>
      </c>
      <c r="H831" s="64">
        <v>1.5</v>
      </c>
      <c r="I831" s="68"/>
    </row>
    <row r="832" spans="2:9" ht="20" customHeight="1">
      <c r="B832" s="66">
        <v>827</v>
      </c>
      <c r="C832" s="68" t="s">
        <v>25</v>
      </c>
      <c r="D832" s="68" t="s">
        <v>32</v>
      </c>
      <c r="E832" s="68" t="s">
        <v>6</v>
      </c>
      <c r="F832" s="68">
        <v>46252</v>
      </c>
      <c r="G832" s="69">
        <v>46262</v>
      </c>
      <c r="H832" s="64">
        <v>1</v>
      </c>
      <c r="I832" s="68"/>
    </row>
    <row r="833" spans="2:9" ht="20" customHeight="1">
      <c r="B833" s="66">
        <v>828</v>
      </c>
      <c r="C833" s="68" t="s">
        <v>25</v>
      </c>
      <c r="D833" s="68" t="s">
        <v>32</v>
      </c>
      <c r="E833" s="68" t="s">
        <v>8</v>
      </c>
      <c r="F833" s="68">
        <v>46253</v>
      </c>
      <c r="G833" s="69">
        <v>46256</v>
      </c>
      <c r="H833" s="64">
        <v>1.5</v>
      </c>
      <c r="I833" s="68"/>
    </row>
    <row r="834" spans="2:9" ht="20" customHeight="1">
      <c r="B834" s="66">
        <v>829</v>
      </c>
      <c r="C834" s="68" t="s">
        <v>25</v>
      </c>
      <c r="D834" s="68" t="s">
        <v>32</v>
      </c>
      <c r="E834" s="68" t="s">
        <v>9</v>
      </c>
      <c r="F834" s="68">
        <v>46258</v>
      </c>
      <c r="G834" s="69">
        <v>46264</v>
      </c>
      <c r="H834" s="64">
        <v>0.5</v>
      </c>
      <c r="I834" s="68"/>
    </row>
    <row r="835" spans="2:9" ht="20" customHeight="1">
      <c r="B835" s="66">
        <v>830</v>
      </c>
      <c r="C835" s="68" t="s">
        <v>25</v>
      </c>
      <c r="D835" s="68" t="s">
        <v>32</v>
      </c>
      <c r="E835" s="68" t="s">
        <v>10</v>
      </c>
      <c r="F835" s="68">
        <v>46262</v>
      </c>
      <c r="G835" s="69">
        <v>46269</v>
      </c>
      <c r="H835" s="64">
        <v>0.5</v>
      </c>
      <c r="I835" s="68"/>
    </row>
    <row r="836" spans="2:9" ht="20" customHeight="1">
      <c r="B836" s="66">
        <v>831</v>
      </c>
      <c r="C836" s="68" t="s">
        <v>25</v>
      </c>
      <c r="D836" s="68" t="s">
        <v>32</v>
      </c>
      <c r="E836" s="68" t="s">
        <v>6</v>
      </c>
      <c r="F836" s="68">
        <v>46264</v>
      </c>
      <c r="G836" s="69">
        <v>46270</v>
      </c>
      <c r="H836" s="64">
        <v>1</v>
      </c>
      <c r="I836" s="68"/>
    </row>
    <row r="837" spans="2:9" ht="20" customHeight="1">
      <c r="B837" s="66">
        <v>832</v>
      </c>
      <c r="C837" s="68" t="s">
        <v>25</v>
      </c>
      <c r="D837" s="68" t="s">
        <v>32</v>
      </c>
      <c r="E837" s="68" t="s">
        <v>6</v>
      </c>
      <c r="F837" s="68">
        <v>46268</v>
      </c>
      <c r="G837" s="69">
        <v>46277</v>
      </c>
      <c r="H837" s="64">
        <v>1</v>
      </c>
      <c r="I837" s="68"/>
    </row>
    <row r="838" spans="2:9" ht="20" customHeight="1">
      <c r="B838" s="66">
        <v>833</v>
      </c>
      <c r="C838" s="68" t="s">
        <v>25</v>
      </c>
      <c r="D838" s="68" t="s">
        <v>32</v>
      </c>
      <c r="E838" s="68" t="s">
        <v>6</v>
      </c>
      <c r="F838" s="68">
        <v>46273</v>
      </c>
      <c r="G838" s="69">
        <v>46292</v>
      </c>
      <c r="H838" s="64">
        <v>1.5</v>
      </c>
      <c r="I838" s="68"/>
    </row>
    <row r="839" spans="2:9" ht="20" customHeight="1">
      <c r="B839" s="66">
        <v>834</v>
      </c>
      <c r="C839" s="68" t="s">
        <v>25</v>
      </c>
      <c r="D839" s="68" t="s">
        <v>32</v>
      </c>
      <c r="E839" s="68" t="s">
        <v>6</v>
      </c>
      <c r="F839" s="68">
        <v>46274</v>
      </c>
      <c r="G839" s="69">
        <v>46276</v>
      </c>
      <c r="H839" s="64">
        <v>0.5</v>
      </c>
      <c r="I839" s="68"/>
    </row>
    <row r="840" spans="2:9" ht="20" customHeight="1">
      <c r="B840" s="66">
        <v>835</v>
      </c>
      <c r="C840" s="68" t="s">
        <v>25</v>
      </c>
      <c r="D840" s="68" t="s">
        <v>32</v>
      </c>
      <c r="E840" s="68" t="s">
        <v>8</v>
      </c>
      <c r="F840" s="68">
        <v>46278</v>
      </c>
      <c r="G840" s="69">
        <v>46284</v>
      </c>
      <c r="H840" s="64">
        <v>0.5</v>
      </c>
      <c r="I840" s="68"/>
    </row>
    <row r="841" spans="2:9" ht="20" customHeight="1">
      <c r="B841" s="66">
        <v>836</v>
      </c>
      <c r="C841" s="68" t="s">
        <v>25</v>
      </c>
      <c r="D841" s="68" t="s">
        <v>32</v>
      </c>
      <c r="E841" s="68" t="s">
        <v>7</v>
      </c>
      <c r="F841" s="68">
        <v>46281</v>
      </c>
      <c r="G841" s="69">
        <v>46306</v>
      </c>
      <c r="H841" s="64">
        <v>0.5</v>
      </c>
      <c r="I841" s="68"/>
    </row>
    <row r="842" spans="2:9" ht="20" customHeight="1">
      <c r="B842" s="66">
        <v>837</v>
      </c>
      <c r="C842" s="68" t="s">
        <v>25</v>
      </c>
      <c r="D842" s="68" t="s">
        <v>32</v>
      </c>
      <c r="E842" s="68" t="s">
        <v>6</v>
      </c>
      <c r="F842" s="68">
        <v>46285</v>
      </c>
      <c r="G842" s="69">
        <v>46296</v>
      </c>
      <c r="H842" s="64">
        <v>0.5</v>
      </c>
      <c r="I842" s="68"/>
    </row>
    <row r="843" spans="2:9" ht="20" customHeight="1">
      <c r="B843" s="66">
        <v>838</v>
      </c>
      <c r="C843" s="68" t="s">
        <v>25</v>
      </c>
      <c r="D843" s="68" t="s">
        <v>32</v>
      </c>
      <c r="E843" s="68" t="s">
        <v>9</v>
      </c>
      <c r="F843" s="68">
        <v>46289</v>
      </c>
      <c r="G843" s="69">
        <v>46306</v>
      </c>
      <c r="H843" s="64">
        <v>1.5</v>
      </c>
      <c r="I843" s="68"/>
    </row>
    <row r="844" spans="2:9" ht="20" customHeight="1">
      <c r="B844" s="66">
        <v>839</v>
      </c>
      <c r="C844" s="68" t="s">
        <v>25</v>
      </c>
      <c r="D844" s="68" t="s">
        <v>32</v>
      </c>
      <c r="E844" s="68" t="s">
        <v>10</v>
      </c>
      <c r="F844" s="68">
        <v>46292</v>
      </c>
      <c r="G844" s="69">
        <v>46309</v>
      </c>
      <c r="H844" s="64">
        <v>1.5</v>
      </c>
      <c r="I844" s="68"/>
    </row>
    <row r="845" spans="2:9" ht="20" customHeight="1">
      <c r="B845" s="66">
        <v>840</v>
      </c>
      <c r="C845" s="68" t="s">
        <v>25</v>
      </c>
      <c r="D845" s="68" t="s">
        <v>32</v>
      </c>
      <c r="E845" s="68" t="s">
        <v>8</v>
      </c>
      <c r="F845" s="68">
        <v>46297</v>
      </c>
      <c r="G845" s="69">
        <v>46312</v>
      </c>
      <c r="H845" s="64">
        <v>1.5</v>
      </c>
      <c r="I845" s="68"/>
    </row>
    <row r="846" spans="2:9" ht="20" customHeight="1">
      <c r="B846" s="66">
        <v>841</v>
      </c>
      <c r="C846" s="68" t="s">
        <v>25</v>
      </c>
      <c r="D846" s="68" t="s">
        <v>32</v>
      </c>
      <c r="E846" s="68" t="s">
        <v>7</v>
      </c>
      <c r="F846" s="68">
        <v>46298</v>
      </c>
      <c r="G846" s="69">
        <v>46323</v>
      </c>
      <c r="H846" s="64">
        <v>1.5</v>
      </c>
      <c r="I846" s="68"/>
    </row>
    <row r="847" spans="2:9" ht="20" customHeight="1">
      <c r="B847" s="66">
        <v>842</v>
      </c>
      <c r="C847" s="68" t="s">
        <v>25</v>
      </c>
      <c r="D847" s="68" t="s">
        <v>32</v>
      </c>
      <c r="E847" s="68" t="s">
        <v>9</v>
      </c>
      <c r="F847" s="68">
        <v>46300</v>
      </c>
      <c r="G847" s="69">
        <v>46314</v>
      </c>
      <c r="H847" s="64">
        <v>0.5</v>
      </c>
      <c r="I847" s="68"/>
    </row>
    <row r="848" spans="2:9" ht="20" customHeight="1">
      <c r="B848" s="66">
        <v>843</v>
      </c>
      <c r="C848" s="68" t="s">
        <v>25</v>
      </c>
      <c r="D848" s="68" t="s">
        <v>32</v>
      </c>
      <c r="E848" s="68" t="s">
        <v>8</v>
      </c>
      <c r="F848" s="68">
        <v>46302</v>
      </c>
      <c r="G848" s="69">
        <v>46315</v>
      </c>
      <c r="H848" s="64">
        <v>1.5</v>
      </c>
      <c r="I848" s="68"/>
    </row>
    <row r="849" spans="2:9" ht="20" customHeight="1">
      <c r="B849" s="66">
        <v>844</v>
      </c>
      <c r="C849" s="68" t="s">
        <v>25</v>
      </c>
      <c r="D849" s="68" t="s">
        <v>32</v>
      </c>
      <c r="E849" s="68" t="s">
        <v>9</v>
      </c>
      <c r="F849" s="68">
        <v>46306</v>
      </c>
      <c r="G849" s="69">
        <v>46309</v>
      </c>
      <c r="H849" s="64">
        <v>1</v>
      </c>
      <c r="I849" s="68"/>
    </row>
    <row r="850" spans="2:9" ht="20" customHeight="1">
      <c r="B850" s="66">
        <v>845</v>
      </c>
      <c r="C850" s="68" t="s">
        <v>25</v>
      </c>
      <c r="D850" s="68" t="s">
        <v>32</v>
      </c>
      <c r="E850" s="68" t="s">
        <v>10</v>
      </c>
      <c r="F850" s="68">
        <v>46310</v>
      </c>
      <c r="G850" s="69">
        <v>46318</v>
      </c>
      <c r="H850" s="64">
        <v>1</v>
      </c>
      <c r="I850" s="68"/>
    </row>
    <row r="851" spans="2:9" ht="20" customHeight="1">
      <c r="B851" s="66">
        <v>846</v>
      </c>
      <c r="C851" s="68" t="s">
        <v>25</v>
      </c>
      <c r="D851" s="68" t="s">
        <v>32</v>
      </c>
      <c r="E851" s="68" t="s">
        <v>6</v>
      </c>
      <c r="F851" s="68">
        <v>46312</v>
      </c>
      <c r="G851" s="69">
        <v>46316</v>
      </c>
      <c r="H851" s="64">
        <v>1</v>
      </c>
      <c r="I851" s="68"/>
    </row>
    <row r="852" spans="2:9" ht="20" customHeight="1">
      <c r="B852" s="66">
        <v>847</v>
      </c>
      <c r="C852" s="68" t="s">
        <v>25</v>
      </c>
      <c r="D852" s="68" t="s">
        <v>32</v>
      </c>
      <c r="E852" s="68" t="s">
        <v>6</v>
      </c>
      <c r="F852" s="68">
        <v>46317</v>
      </c>
      <c r="G852" s="69">
        <v>46328</v>
      </c>
      <c r="H852" s="64">
        <v>1</v>
      </c>
      <c r="I852" s="68"/>
    </row>
    <row r="853" spans="2:9" ht="20" customHeight="1">
      <c r="B853" s="66">
        <v>848</v>
      </c>
      <c r="C853" s="68" t="s">
        <v>25</v>
      </c>
      <c r="D853" s="68" t="s">
        <v>32</v>
      </c>
      <c r="E853" s="68" t="s">
        <v>9</v>
      </c>
      <c r="F853" s="68">
        <v>46320</v>
      </c>
      <c r="G853" s="69">
        <v>46340</v>
      </c>
      <c r="H853" s="64">
        <v>1.5</v>
      </c>
      <c r="I853" s="68"/>
    </row>
    <row r="854" spans="2:9" ht="20" customHeight="1">
      <c r="B854" s="66">
        <v>849</v>
      </c>
      <c r="C854" s="68" t="s">
        <v>25</v>
      </c>
      <c r="D854" s="68" t="s">
        <v>32</v>
      </c>
      <c r="E854" s="68" t="s">
        <v>6</v>
      </c>
      <c r="F854" s="68">
        <v>46322</v>
      </c>
      <c r="G854" s="69">
        <v>46324</v>
      </c>
      <c r="H854" s="64">
        <v>1</v>
      </c>
      <c r="I854" s="68"/>
    </row>
    <row r="855" spans="2:9" ht="20" customHeight="1">
      <c r="B855" s="66">
        <v>850</v>
      </c>
      <c r="C855" s="68" t="s">
        <v>25</v>
      </c>
      <c r="D855" s="68" t="s">
        <v>32</v>
      </c>
      <c r="E855" s="68" t="s">
        <v>8</v>
      </c>
      <c r="F855" s="68">
        <v>46326</v>
      </c>
      <c r="G855" s="69">
        <v>46335</v>
      </c>
      <c r="H855" s="64">
        <v>1.5</v>
      </c>
      <c r="I855" s="68"/>
    </row>
    <row r="856" spans="2:9" ht="20" customHeight="1">
      <c r="B856" s="66">
        <v>851</v>
      </c>
      <c r="C856" s="68" t="s">
        <v>25</v>
      </c>
      <c r="D856" s="68" t="s">
        <v>32</v>
      </c>
      <c r="E856" s="68" t="s">
        <v>7</v>
      </c>
      <c r="F856" s="68">
        <v>46330</v>
      </c>
      <c r="G856" s="69">
        <v>46355</v>
      </c>
      <c r="H856" s="64">
        <v>0.5</v>
      </c>
      <c r="I856" s="68"/>
    </row>
    <row r="857" spans="2:9" ht="20" customHeight="1">
      <c r="B857" s="66">
        <v>852</v>
      </c>
      <c r="C857" s="68" t="s">
        <v>25</v>
      </c>
      <c r="D857" s="68" t="s">
        <v>32</v>
      </c>
      <c r="E857" s="68" t="s">
        <v>9</v>
      </c>
      <c r="F857" s="68">
        <v>46335</v>
      </c>
      <c r="G857" s="69">
        <v>46344</v>
      </c>
      <c r="H857" s="64">
        <v>1.5</v>
      </c>
      <c r="I857" s="68"/>
    </row>
    <row r="858" spans="2:9" ht="20" customHeight="1">
      <c r="B858" s="66">
        <v>853</v>
      </c>
      <c r="C858" s="68" t="s">
        <v>25</v>
      </c>
      <c r="D858" s="68" t="s">
        <v>32</v>
      </c>
      <c r="E858" s="68" t="s">
        <v>6</v>
      </c>
      <c r="F858" s="68">
        <v>46336</v>
      </c>
      <c r="G858" s="69">
        <v>46353</v>
      </c>
      <c r="H858" s="64">
        <v>1.5</v>
      </c>
      <c r="I858" s="68"/>
    </row>
    <row r="859" spans="2:9" ht="20" customHeight="1">
      <c r="B859" s="66">
        <v>854</v>
      </c>
      <c r="C859" s="68" t="s">
        <v>25</v>
      </c>
      <c r="D859" s="68" t="s">
        <v>32</v>
      </c>
      <c r="E859" s="68" t="s">
        <v>6</v>
      </c>
      <c r="F859" s="68">
        <v>46340</v>
      </c>
      <c r="G859" s="69">
        <v>46347</v>
      </c>
      <c r="H859" s="64">
        <v>0.5</v>
      </c>
      <c r="I859" s="68"/>
    </row>
    <row r="860" spans="2:9" ht="20" customHeight="1">
      <c r="B860" s="66">
        <v>855</v>
      </c>
      <c r="C860" s="68" t="s">
        <v>25</v>
      </c>
      <c r="D860" s="68" t="s">
        <v>32</v>
      </c>
      <c r="E860" s="68" t="s">
        <v>7</v>
      </c>
      <c r="F860" s="68">
        <v>46344</v>
      </c>
      <c r="G860" s="69">
        <v>46350</v>
      </c>
      <c r="H860" s="64">
        <v>0.5</v>
      </c>
      <c r="I860" s="68"/>
    </row>
    <row r="861" spans="2:9" ht="20" customHeight="1">
      <c r="B861" s="66">
        <v>856</v>
      </c>
      <c r="C861" s="68" t="s">
        <v>25</v>
      </c>
      <c r="D861" s="68" t="s">
        <v>32</v>
      </c>
      <c r="E861" s="68" t="s">
        <v>6</v>
      </c>
      <c r="F861" s="68">
        <v>46349</v>
      </c>
      <c r="G861" s="69">
        <v>46354</v>
      </c>
      <c r="H861" s="64">
        <v>0.5</v>
      </c>
      <c r="I861" s="68"/>
    </row>
    <row r="862" spans="2:9" ht="20" customHeight="1">
      <c r="B862" s="66">
        <v>857</v>
      </c>
      <c r="C862" s="68" t="s">
        <v>25</v>
      </c>
      <c r="D862" s="68" t="s">
        <v>32</v>
      </c>
      <c r="E862" s="68" t="s">
        <v>7</v>
      </c>
      <c r="F862" s="68">
        <v>46350</v>
      </c>
      <c r="G862" s="69">
        <v>46359</v>
      </c>
      <c r="H862" s="64">
        <v>0.5</v>
      </c>
      <c r="I862" s="68"/>
    </row>
    <row r="863" spans="2:9" ht="20" customHeight="1">
      <c r="B863" s="66">
        <v>858</v>
      </c>
      <c r="C863" s="68" t="s">
        <v>25</v>
      </c>
      <c r="D863" s="68" t="s">
        <v>32</v>
      </c>
      <c r="E863" s="68" t="s">
        <v>9</v>
      </c>
      <c r="F863" s="68">
        <v>46351</v>
      </c>
      <c r="G863" s="69">
        <v>46368</v>
      </c>
      <c r="H863" s="64">
        <v>0.5</v>
      </c>
      <c r="I863" s="68"/>
    </row>
    <row r="864" spans="2:9" ht="20" customHeight="1">
      <c r="B864" s="66">
        <v>859</v>
      </c>
      <c r="C864" s="68" t="s">
        <v>25</v>
      </c>
      <c r="D864" s="68" t="s">
        <v>32</v>
      </c>
      <c r="E864" s="68" t="s">
        <v>9</v>
      </c>
      <c r="F864" s="68">
        <v>46353</v>
      </c>
      <c r="G864" s="69">
        <v>46361</v>
      </c>
      <c r="H864" s="64">
        <v>0.5</v>
      </c>
      <c r="I864" s="68"/>
    </row>
    <row r="865" spans="2:9" ht="20" customHeight="1">
      <c r="B865" s="66">
        <v>860</v>
      </c>
      <c r="C865" s="68" t="s">
        <v>25</v>
      </c>
      <c r="D865" s="68" t="s">
        <v>32</v>
      </c>
      <c r="E865" s="68" t="s">
        <v>7</v>
      </c>
      <c r="F865" s="68">
        <v>46356</v>
      </c>
      <c r="G865" s="69">
        <v>46373</v>
      </c>
      <c r="H865" s="64">
        <v>1</v>
      </c>
      <c r="I865" s="68"/>
    </row>
    <row r="866" spans="2:9" ht="20" customHeight="1">
      <c r="B866" s="66">
        <v>861</v>
      </c>
      <c r="C866" s="68" t="s">
        <v>25</v>
      </c>
      <c r="D866" s="68" t="s">
        <v>32</v>
      </c>
      <c r="E866" s="68" t="s">
        <v>9</v>
      </c>
      <c r="F866" s="68">
        <v>46358</v>
      </c>
      <c r="G866" s="69">
        <v>46372</v>
      </c>
      <c r="H866" s="64">
        <v>1.5</v>
      </c>
      <c r="I866" s="68"/>
    </row>
    <row r="867" spans="2:9" ht="20" customHeight="1">
      <c r="B867" s="66">
        <v>862</v>
      </c>
      <c r="C867" s="68" t="s">
        <v>25</v>
      </c>
      <c r="D867" s="68" t="s">
        <v>32</v>
      </c>
      <c r="E867" s="68" t="s">
        <v>8</v>
      </c>
      <c r="F867" s="68">
        <v>46363</v>
      </c>
      <c r="G867" s="69">
        <v>46374</v>
      </c>
      <c r="H867" s="64">
        <v>1</v>
      </c>
      <c r="I867" s="68"/>
    </row>
    <row r="868" spans="2:9" ht="20" customHeight="1">
      <c r="B868" s="66">
        <v>863</v>
      </c>
      <c r="C868" s="68" t="s">
        <v>25</v>
      </c>
      <c r="D868" s="68" t="s">
        <v>32</v>
      </c>
      <c r="E868" s="68" t="s">
        <v>6</v>
      </c>
      <c r="F868" s="68">
        <v>46364</v>
      </c>
      <c r="G868" s="69">
        <v>46384</v>
      </c>
      <c r="H868" s="64">
        <v>1</v>
      </c>
      <c r="I868" s="68"/>
    </row>
    <row r="869" spans="2:9" ht="20" customHeight="1">
      <c r="B869" s="66">
        <v>864</v>
      </c>
      <c r="C869" s="68" t="s">
        <v>25</v>
      </c>
      <c r="D869" s="68" t="s">
        <v>32</v>
      </c>
      <c r="E869" s="68" t="s">
        <v>9</v>
      </c>
      <c r="F869" s="68">
        <v>46366</v>
      </c>
      <c r="G869" s="69">
        <v>46391</v>
      </c>
      <c r="H869" s="64">
        <v>1.5</v>
      </c>
      <c r="I869" s="68"/>
    </row>
    <row r="870" spans="2:9" ht="20" customHeight="1">
      <c r="B870" s="66">
        <v>865</v>
      </c>
      <c r="C870" s="68" t="s">
        <v>25</v>
      </c>
      <c r="D870" s="68" t="s">
        <v>32</v>
      </c>
      <c r="E870" s="68" t="s">
        <v>7</v>
      </c>
      <c r="F870" s="68">
        <v>46370</v>
      </c>
      <c r="G870" s="69">
        <v>46377</v>
      </c>
      <c r="H870" s="64">
        <v>1</v>
      </c>
      <c r="I870" s="68"/>
    </row>
    <row r="871" spans="2:9" ht="20" customHeight="1">
      <c r="B871" s="66">
        <v>866</v>
      </c>
      <c r="C871" s="68" t="s">
        <v>25</v>
      </c>
      <c r="D871" s="68" t="s">
        <v>32</v>
      </c>
      <c r="E871" s="68" t="s">
        <v>9</v>
      </c>
      <c r="F871" s="68">
        <v>46374</v>
      </c>
      <c r="G871" s="69">
        <v>46390</v>
      </c>
      <c r="H871" s="64">
        <v>1</v>
      </c>
      <c r="I871" s="68"/>
    </row>
    <row r="872" spans="2:9" ht="20" customHeight="1">
      <c r="B872" s="66">
        <v>867</v>
      </c>
      <c r="C872" s="68" t="s">
        <v>25</v>
      </c>
      <c r="D872" s="68" t="s">
        <v>32</v>
      </c>
      <c r="E872" s="68" t="s">
        <v>10</v>
      </c>
      <c r="F872" s="68">
        <v>46377</v>
      </c>
      <c r="G872" s="69">
        <v>46399</v>
      </c>
      <c r="H872" s="64">
        <v>1</v>
      </c>
      <c r="I872" s="68"/>
    </row>
    <row r="873" spans="2:9" ht="20" customHeight="1">
      <c r="B873" s="66">
        <v>868</v>
      </c>
      <c r="C873" s="68" t="s">
        <v>25</v>
      </c>
      <c r="D873" s="68" t="s">
        <v>32</v>
      </c>
      <c r="E873" s="68" t="s">
        <v>6</v>
      </c>
      <c r="F873" s="68">
        <v>46382</v>
      </c>
      <c r="G873" s="69">
        <v>46383</v>
      </c>
      <c r="H873" s="64">
        <v>0.5</v>
      </c>
      <c r="I873" s="68"/>
    </row>
    <row r="874" spans="2:9" ht="20" customHeight="1">
      <c r="B874" s="66">
        <v>869</v>
      </c>
      <c r="C874" s="68" t="s">
        <v>25</v>
      </c>
      <c r="D874" s="68" t="s">
        <v>32</v>
      </c>
      <c r="E874" s="68" t="s">
        <v>10</v>
      </c>
      <c r="F874" s="68">
        <v>46387</v>
      </c>
      <c r="G874" s="69">
        <v>46388</v>
      </c>
      <c r="H874" s="64">
        <v>1</v>
      </c>
      <c r="I874" s="68"/>
    </row>
    <row r="875" spans="2:9" ht="20" customHeight="1">
      <c r="B875" s="66">
        <v>870</v>
      </c>
      <c r="C875" s="68" t="s">
        <v>25</v>
      </c>
      <c r="D875" s="68" t="s">
        <v>32</v>
      </c>
      <c r="E875" s="68" t="s">
        <v>10</v>
      </c>
      <c r="F875" s="68">
        <v>46388</v>
      </c>
      <c r="G875" s="69">
        <v>46393</v>
      </c>
      <c r="H875" s="64">
        <v>1.5</v>
      </c>
      <c r="I875" s="68"/>
    </row>
    <row r="876" spans="2:9" ht="20" customHeight="1">
      <c r="B876" s="66">
        <v>871</v>
      </c>
      <c r="C876" s="68" t="s">
        <v>25</v>
      </c>
      <c r="D876" s="68" t="s">
        <v>32</v>
      </c>
      <c r="E876" s="68" t="s">
        <v>6</v>
      </c>
      <c r="F876" s="68">
        <v>46391</v>
      </c>
      <c r="G876" s="69">
        <v>46415</v>
      </c>
      <c r="H876" s="64">
        <v>1</v>
      </c>
      <c r="I876" s="68"/>
    </row>
    <row r="877" spans="2:9" ht="20" customHeight="1">
      <c r="B877" s="66">
        <v>872</v>
      </c>
      <c r="C877" s="68" t="s">
        <v>25</v>
      </c>
      <c r="D877" s="68" t="s">
        <v>32</v>
      </c>
      <c r="E877" s="68" t="s">
        <v>7</v>
      </c>
      <c r="F877" s="68">
        <v>46394</v>
      </c>
      <c r="G877" s="69">
        <v>46416</v>
      </c>
      <c r="H877" s="64">
        <v>1.5</v>
      </c>
      <c r="I877" s="68"/>
    </row>
    <row r="878" spans="2:9" ht="20" customHeight="1">
      <c r="B878" s="66">
        <v>873</v>
      </c>
      <c r="C878" s="68" t="s">
        <v>25</v>
      </c>
      <c r="D878" s="68" t="s">
        <v>32</v>
      </c>
      <c r="E878" s="68" t="s">
        <v>7</v>
      </c>
      <c r="F878" s="68">
        <v>46399</v>
      </c>
      <c r="G878" s="69">
        <v>46405</v>
      </c>
      <c r="H878" s="64">
        <v>0.5</v>
      </c>
      <c r="I878" s="68"/>
    </row>
    <row r="879" spans="2:9" ht="20" customHeight="1">
      <c r="B879" s="66">
        <v>874</v>
      </c>
      <c r="C879" s="68" t="s">
        <v>25</v>
      </c>
      <c r="D879" s="68" t="s">
        <v>32</v>
      </c>
      <c r="E879" s="68" t="s">
        <v>9</v>
      </c>
      <c r="F879" s="68">
        <v>46402</v>
      </c>
      <c r="G879" s="69">
        <v>46425</v>
      </c>
      <c r="H879" s="64">
        <v>0.5</v>
      </c>
      <c r="I879" s="68"/>
    </row>
    <row r="880" spans="2:9" ht="20" customHeight="1">
      <c r="B880" s="66">
        <v>875</v>
      </c>
      <c r="C880" s="68" t="s">
        <v>25</v>
      </c>
      <c r="D880" s="68" t="s">
        <v>32</v>
      </c>
      <c r="E880" s="68" t="s">
        <v>7</v>
      </c>
      <c r="F880" s="68">
        <v>46406</v>
      </c>
      <c r="G880" s="69">
        <v>46431</v>
      </c>
      <c r="H880" s="64">
        <v>1.5</v>
      </c>
      <c r="I880" s="68"/>
    </row>
    <row r="881" spans="2:9" ht="20" customHeight="1">
      <c r="B881" s="66">
        <v>876</v>
      </c>
      <c r="C881" s="68" t="s">
        <v>25</v>
      </c>
      <c r="D881" s="68" t="s">
        <v>32</v>
      </c>
      <c r="E881" s="68" t="s">
        <v>6</v>
      </c>
      <c r="F881" s="68">
        <v>46410</v>
      </c>
      <c r="G881" s="69">
        <v>46412</v>
      </c>
      <c r="H881" s="64">
        <v>1</v>
      </c>
      <c r="I881" s="68"/>
    </row>
    <row r="882" spans="2:9" ht="20" customHeight="1">
      <c r="B882" s="66">
        <v>877</v>
      </c>
      <c r="C882" s="68" t="s">
        <v>25</v>
      </c>
      <c r="D882" s="68" t="s">
        <v>32</v>
      </c>
      <c r="E882" s="68" t="s">
        <v>9</v>
      </c>
      <c r="F882" s="68">
        <v>46411</v>
      </c>
      <c r="G882" s="69">
        <v>46427</v>
      </c>
      <c r="H882" s="64">
        <v>0.5</v>
      </c>
      <c r="I882" s="68"/>
    </row>
    <row r="883" spans="2:9" ht="20" customHeight="1">
      <c r="B883" s="66">
        <v>878</v>
      </c>
      <c r="C883" s="68" t="s">
        <v>25</v>
      </c>
      <c r="D883" s="68" t="s">
        <v>32</v>
      </c>
      <c r="E883" s="68" t="s">
        <v>8</v>
      </c>
      <c r="F883" s="68">
        <v>46415</v>
      </c>
      <c r="G883" s="69">
        <v>46418</v>
      </c>
      <c r="H883" s="64">
        <v>0.5</v>
      </c>
      <c r="I883" s="68"/>
    </row>
    <row r="884" spans="2:9" ht="20" customHeight="1">
      <c r="B884" s="66">
        <v>879</v>
      </c>
      <c r="C884" s="68" t="s">
        <v>25</v>
      </c>
      <c r="D884" s="68" t="s">
        <v>32</v>
      </c>
      <c r="E884" s="68" t="s">
        <v>9</v>
      </c>
      <c r="F884" s="68">
        <v>46418</v>
      </c>
      <c r="G884" s="69">
        <v>46442</v>
      </c>
      <c r="H884" s="64">
        <v>1.5</v>
      </c>
      <c r="I884" s="68"/>
    </row>
    <row r="885" spans="2:9" ht="20" customHeight="1">
      <c r="B885" s="66">
        <v>880</v>
      </c>
      <c r="C885" s="68" t="s">
        <v>25</v>
      </c>
      <c r="D885" s="68" t="s">
        <v>32</v>
      </c>
      <c r="E885" s="68" t="s">
        <v>10</v>
      </c>
      <c r="F885" s="68">
        <v>46423</v>
      </c>
      <c r="G885" s="69">
        <v>46427</v>
      </c>
      <c r="H885" s="64">
        <v>1</v>
      </c>
      <c r="I885" s="68"/>
    </row>
    <row r="886" spans="2:9" ht="20" customHeight="1">
      <c r="B886" s="66">
        <v>881</v>
      </c>
      <c r="C886" s="68" t="s">
        <v>25</v>
      </c>
      <c r="D886" s="68" t="s">
        <v>32</v>
      </c>
      <c r="E886" s="68" t="s">
        <v>8</v>
      </c>
      <c r="F886" s="68">
        <v>46428</v>
      </c>
      <c r="G886" s="69">
        <v>46448</v>
      </c>
      <c r="H886" s="64">
        <v>1</v>
      </c>
      <c r="I886" s="68"/>
    </row>
    <row r="887" spans="2:9" ht="20" customHeight="1">
      <c r="B887" s="66">
        <v>882</v>
      </c>
      <c r="C887" s="68" t="s">
        <v>25</v>
      </c>
      <c r="D887" s="68" t="s">
        <v>32</v>
      </c>
      <c r="E887" s="68" t="s">
        <v>6</v>
      </c>
      <c r="F887" s="68">
        <v>46431</v>
      </c>
      <c r="G887" s="69">
        <v>46453</v>
      </c>
      <c r="H887" s="64">
        <v>1</v>
      </c>
      <c r="I887" s="68"/>
    </row>
    <row r="888" spans="2:9" ht="20" customHeight="1">
      <c r="B888" s="66">
        <v>883</v>
      </c>
      <c r="C888" s="68" t="s">
        <v>25</v>
      </c>
      <c r="D888" s="68" t="s">
        <v>32</v>
      </c>
      <c r="E888" s="68" t="s">
        <v>10</v>
      </c>
      <c r="F888" s="68">
        <v>46436</v>
      </c>
      <c r="G888" s="69">
        <v>46450</v>
      </c>
      <c r="H888" s="64">
        <v>1.5</v>
      </c>
      <c r="I888" s="68"/>
    </row>
    <row r="889" spans="2:9" ht="20" customHeight="1">
      <c r="B889" s="66">
        <v>884</v>
      </c>
      <c r="C889" s="68" t="s">
        <v>25</v>
      </c>
      <c r="D889" s="68" t="s">
        <v>32</v>
      </c>
      <c r="E889" s="68" t="s">
        <v>9</v>
      </c>
      <c r="F889" s="68">
        <v>46437</v>
      </c>
      <c r="G889" s="69">
        <v>46458</v>
      </c>
      <c r="H889" s="64">
        <v>0.5</v>
      </c>
      <c r="I889" s="68"/>
    </row>
    <row r="890" spans="2:9" ht="20" customHeight="1">
      <c r="B890" s="66">
        <v>885</v>
      </c>
      <c r="C890" s="68" t="s">
        <v>25</v>
      </c>
      <c r="D890" s="68" t="s">
        <v>32</v>
      </c>
      <c r="E890" s="68" t="s">
        <v>7</v>
      </c>
      <c r="F890" s="68">
        <v>46438</v>
      </c>
      <c r="G890" s="69">
        <v>46456</v>
      </c>
      <c r="H890" s="64">
        <v>1</v>
      </c>
      <c r="I890" s="68"/>
    </row>
    <row r="891" spans="2:9" ht="20" customHeight="1">
      <c r="B891" s="66">
        <v>886</v>
      </c>
      <c r="C891" s="68" t="s">
        <v>25</v>
      </c>
      <c r="D891" s="68" t="s">
        <v>32</v>
      </c>
      <c r="E891" s="68" t="s">
        <v>10</v>
      </c>
      <c r="F891" s="68">
        <v>46441</v>
      </c>
      <c r="G891" s="69">
        <v>46465</v>
      </c>
      <c r="H891" s="64">
        <v>0.5</v>
      </c>
      <c r="I891" s="68"/>
    </row>
    <row r="892" spans="2:9" ht="20" customHeight="1">
      <c r="B892" s="66">
        <v>887</v>
      </c>
      <c r="C892" s="68" t="s">
        <v>25</v>
      </c>
      <c r="D892" s="68" t="s">
        <v>32</v>
      </c>
      <c r="E892" s="68" t="s">
        <v>8</v>
      </c>
      <c r="F892" s="68">
        <v>46444</v>
      </c>
      <c r="G892" s="69">
        <v>46463</v>
      </c>
      <c r="H892" s="64">
        <v>0.5</v>
      </c>
      <c r="I892" s="68"/>
    </row>
    <row r="893" spans="2:9" ht="20" customHeight="1">
      <c r="B893" s="66">
        <v>888</v>
      </c>
      <c r="C893" s="68" t="s">
        <v>25</v>
      </c>
      <c r="D893" s="68" t="s">
        <v>32</v>
      </c>
      <c r="E893" s="68" t="s">
        <v>7</v>
      </c>
      <c r="F893" s="68">
        <v>46448</v>
      </c>
      <c r="G893" s="69">
        <v>46465</v>
      </c>
      <c r="H893" s="64">
        <v>1</v>
      </c>
      <c r="I893" s="68"/>
    </row>
    <row r="894" spans="2:9" ht="20" customHeight="1">
      <c r="B894" s="66">
        <v>889</v>
      </c>
      <c r="C894" s="68" t="s">
        <v>25</v>
      </c>
      <c r="D894" s="68" t="s">
        <v>32</v>
      </c>
      <c r="E894" s="68" t="s">
        <v>6</v>
      </c>
      <c r="F894" s="68">
        <v>46449</v>
      </c>
      <c r="G894" s="69">
        <v>46473</v>
      </c>
      <c r="H894" s="64">
        <v>0.5</v>
      </c>
      <c r="I894" s="68"/>
    </row>
    <row r="895" spans="2:9" ht="20" customHeight="1">
      <c r="B895" s="66">
        <v>890</v>
      </c>
      <c r="C895" s="68" t="s">
        <v>25</v>
      </c>
      <c r="D895" s="68" t="s">
        <v>32</v>
      </c>
      <c r="E895" s="68" t="s">
        <v>7</v>
      </c>
      <c r="F895" s="68">
        <v>46452</v>
      </c>
      <c r="G895" s="69">
        <v>46476</v>
      </c>
      <c r="H895" s="64">
        <v>0.5</v>
      </c>
      <c r="I895" s="68"/>
    </row>
    <row r="896" spans="2:9" ht="20" customHeight="1">
      <c r="B896" s="66">
        <v>891</v>
      </c>
      <c r="C896" s="68" t="s">
        <v>25</v>
      </c>
      <c r="D896" s="68" t="s">
        <v>32</v>
      </c>
      <c r="E896" s="68" t="s">
        <v>8</v>
      </c>
      <c r="F896" s="68">
        <v>46456</v>
      </c>
      <c r="G896" s="69">
        <v>46457</v>
      </c>
      <c r="H896" s="64">
        <v>0.5</v>
      </c>
      <c r="I896" s="68"/>
    </row>
    <row r="897" spans="2:9" ht="20" customHeight="1">
      <c r="B897" s="66">
        <v>892</v>
      </c>
      <c r="C897" s="68" t="s">
        <v>25</v>
      </c>
      <c r="D897" s="68" t="s">
        <v>32</v>
      </c>
      <c r="E897" s="68" t="s">
        <v>6</v>
      </c>
      <c r="F897" s="68">
        <v>46458</v>
      </c>
      <c r="G897" s="69">
        <v>46481</v>
      </c>
      <c r="H897" s="64">
        <v>0.5</v>
      </c>
      <c r="I897" s="68"/>
    </row>
    <row r="898" spans="2:9" ht="20" customHeight="1">
      <c r="B898" s="66">
        <v>893</v>
      </c>
      <c r="C898" s="68" t="s">
        <v>25</v>
      </c>
      <c r="D898" s="68" t="s">
        <v>32</v>
      </c>
      <c r="E898" s="68" t="s">
        <v>6</v>
      </c>
      <c r="F898" s="68">
        <v>46460</v>
      </c>
      <c r="G898" s="69">
        <v>46469</v>
      </c>
      <c r="H898" s="64">
        <v>1</v>
      </c>
      <c r="I898" s="68"/>
    </row>
    <row r="899" spans="2:9" ht="20" customHeight="1">
      <c r="B899" s="66">
        <v>894</v>
      </c>
      <c r="C899" s="68" t="s">
        <v>25</v>
      </c>
      <c r="D899" s="68" t="s">
        <v>32</v>
      </c>
      <c r="E899" s="68" t="s">
        <v>10</v>
      </c>
      <c r="F899" s="68">
        <v>46462</v>
      </c>
      <c r="G899" s="69">
        <v>46487</v>
      </c>
      <c r="H899" s="64">
        <v>1.5</v>
      </c>
      <c r="I899" s="68"/>
    </row>
    <row r="900" spans="2:9" ht="20" customHeight="1">
      <c r="B900" s="66">
        <v>895</v>
      </c>
      <c r="C900" s="68" t="s">
        <v>25</v>
      </c>
      <c r="D900" s="68" t="s">
        <v>32</v>
      </c>
      <c r="E900" s="68" t="s">
        <v>8</v>
      </c>
      <c r="F900" s="68">
        <v>46467</v>
      </c>
      <c r="G900" s="69">
        <v>46492</v>
      </c>
      <c r="H900" s="64">
        <v>1.5</v>
      </c>
      <c r="I900" s="68"/>
    </row>
    <row r="901" spans="2:9" ht="20" customHeight="1">
      <c r="B901" s="66">
        <v>896</v>
      </c>
      <c r="C901" s="68" t="s">
        <v>25</v>
      </c>
      <c r="D901" s="68" t="s">
        <v>32</v>
      </c>
      <c r="E901" s="68" t="s">
        <v>9</v>
      </c>
      <c r="F901" s="68">
        <v>46472</v>
      </c>
      <c r="G901" s="69">
        <v>46494</v>
      </c>
      <c r="H901" s="64">
        <v>1.5</v>
      </c>
      <c r="I901" s="68"/>
    </row>
    <row r="902" spans="2:9" ht="20" customHeight="1">
      <c r="B902" s="66">
        <v>897</v>
      </c>
      <c r="C902" s="68" t="s">
        <v>25</v>
      </c>
      <c r="D902" s="68" t="s">
        <v>32</v>
      </c>
      <c r="E902" s="68" t="s">
        <v>6</v>
      </c>
      <c r="F902" s="68">
        <v>46473</v>
      </c>
      <c r="G902" s="69">
        <v>46481</v>
      </c>
      <c r="H902" s="64">
        <v>1.5</v>
      </c>
      <c r="I902" s="68"/>
    </row>
    <row r="903" spans="2:9" ht="20" customHeight="1">
      <c r="B903" s="66">
        <v>898</v>
      </c>
      <c r="C903" s="68" t="s">
        <v>25</v>
      </c>
      <c r="D903" s="68" t="s">
        <v>32</v>
      </c>
      <c r="E903" s="68" t="s">
        <v>8</v>
      </c>
      <c r="F903" s="68">
        <v>46475</v>
      </c>
      <c r="G903" s="69">
        <v>46482</v>
      </c>
      <c r="H903" s="64">
        <v>0.5</v>
      </c>
      <c r="I903" s="68"/>
    </row>
    <row r="904" spans="2:9" ht="20" customHeight="1">
      <c r="B904" s="66">
        <v>899</v>
      </c>
      <c r="C904" s="68" t="s">
        <v>25</v>
      </c>
      <c r="D904" s="68" t="s">
        <v>32</v>
      </c>
      <c r="E904" s="68" t="s">
        <v>10</v>
      </c>
      <c r="F904" s="68">
        <v>46477</v>
      </c>
      <c r="G904" s="69">
        <v>46482</v>
      </c>
      <c r="H904" s="64">
        <v>1.5</v>
      </c>
      <c r="I904" s="68"/>
    </row>
    <row r="905" spans="2:9" ht="20" customHeight="1">
      <c r="B905" s="66">
        <v>900</v>
      </c>
      <c r="C905" s="68" t="s">
        <v>25</v>
      </c>
      <c r="D905" s="68" t="s">
        <v>32</v>
      </c>
      <c r="E905" s="68" t="s">
        <v>7</v>
      </c>
      <c r="F905" s="68">
        <v>46479</v>
      </c>
      <c r="G905" s="69">
        <v>46504</v>
      </c>
      <c r="H905" s="64">
        <v>0.5</v>
      </c>
      <c r="I905" s="68"/>
    </row>
    <row r="906" spans="2:9" ht="20" customHeight="1">
      <c r="B906" s="66">
        <v>901</v>
      </c>
      <c r="C906" s="68" t="s">
        <v>24</v>
      </c>
      <c r="D906" s="68" t="s">
        <v>32</v>
      </c>
      <c r="E906" s="68" t="s">
        <v>11</v>
      </c>
      <c r="F906" s="68">
        <v>46388</v>
      </c>
      <c r="G906" s="69">
        <v>46406</v>
      </c>
      <c r="H906" s="64">
        <v>1</v>
      </c>
      <c r="I906" s="68"/>
    </row>
    <row r="907" spans="2:9" ht="20" customHeight="1">
      <c r="B907" s="66">
        <v>902</v>
      </c>
      <c r="C907" s="68" t="s">
        <v>24</v>
      </c>
      <c r="D907" s="68" t="s">
        <v>32</v>
      </c>
      <c r="E907" s="68" t="s">
        <v>8</v>
      </c>
      <c r="F907" s="68">
        <v>46389</v>
      </c>
      <c r="G907" s="69">
        <v>46395</v>
      </c>
      <c r="H907" s="64">
        <v>0.5</v>
      </c>
      <c r="I907" s="68"/>
    </row>
    <row r="908" spans="2:9" ht="20" customHeight="1">
      <c r="B908" s="66">
        <v>903</v>
      </c>
      <c r="C908" s="68" t="s">
        <v>24</v>
      </c>
      <c r="D908" s="68" t="s">
        <v>32</v>
      </c>
      <c r="E908" s="68" t="s">
        <v>12</v>
      </c>
      <c r="F908" s="68">
        <v>46392</v>
      </c>
      <c r="G908" s="69">
        <v>46401</v>
      </c>
      <c r="H908" s="64">
        <v>1.5</v>
      </c>
      <c r="I908" s="68"/>
    </row>
    <row r="909" spans="2:9" ht="20" customHeight="1">
      <c r="B909" s="66">
        <v>904</v>
      </c>
      <c r="C909" s="68" t="s">
        <v>24</v>
      </c>
      <c r="D909" s="68" t="s">
        <v>32</v>
      </c>
      <c r="E909" s="68" t="s">
        <v>12</v>
      </c>
      <c r="F909" s="68">
        <v>46396</v>
      </c>
      <c r="G909" s="69">
        <v>46402</v>
      </c>
      <c r="H909" s="64">
        <v>1</v>
      </c>
      <c r="I909" s="68"/>
    </row>
    <row r="910" spans="2:9" ht="20" customHeight="1">
      <c r="B910" s="66">
        <v>905</v>
      </c>
      <c r="C910" s="68" t="s">
        <v>24</v>
      </c>
      <c r="D910" s="68" t="s">
        <v>32</v>
      </c>
      <c r="E910" s="68" t="s">
        <v>13</v>
      </c>
      <c r="F910" s="68">
        <v>46401</v>
      </c>
      <c r="G910" s="69">
        <v>46409</v>
      </c>
      <c r="H910" s="64">
        <v>1</v>
      </c>
      <c r="I910" s="68"/>
    </row>
    <row r="911" spans="2:9" ht="20" customHeight="1">
      <c r="B911" s="66">
        <v>906</v>
      </c>
      <c r="C911" s="68" t="s">
        <v>24</v>
      </c>
      <c r="D911" s="68" t="s">
        <v>32</v>
      </c>
      <c r="E911" s="68" t="s">
        <v>11</v>
      </c>
      <c r="F911" s="68">
        <v>46404</v>
      </c>
      <c r="G911" s="69">
        <v>46420</v>
      </c>
      <c r="H911" s="64">
        <v>1</v>
      </c>
      <c r="I911" s="68"/>
    </row>
    <row r="912" spans="2:9" ht="20" customHeight="1">
      <c r="B912" s="66">
        <v>907</v>
      </c>
      <c r="C912" s="68" t="s">
        <v>24</v>
      </c>
      <c r="D912" s="68" t="s">
        <v>32</v>
      </c>
      <c r="E912" s="68" t="s">
        <v>9</v>
      </c>
      <c r="F912" s="68">
        <v>46405</v>
      </c>
      <c r="G912" s="69">
        <v>46411</v>
      </c>
      <c r="H912" s="64">
        <v>1.5</v>
      </c>
      <c r="I912" s="68"/>
    </row>
    <row r="913" spans="2:9" ht="20" customHeight="1">
      <c r="B913" s="66">
        <v>908</v>
      </c>
      <c r="C913" s="68" t="s">
        <v>24</v>
      </c>
      <c r="D913" s="68" t="s">
        <v>32</v>
      </c>
      <c r="E913" s="68" t="s">
        <v>13</v>
      </c>
      <c r="F913" s="68">
        <v>46407</v>
      </c>
      <c r="G913" s="69">
        <v>46416</v>
      </c>
      <c r="H913" s="64">
        <v>0.5</v>
      </c>
      <c r="I913" s="68"/>
    </row>
    <row r="914" spans="2:9" ht="20" customHeight="1">
      <c r="B914" s="66">
        <v>909</v>
      </c>
      <c r="C914" s="68" t="s">
        <v>24</v>
      </c>
      <c r="D914" s="68" t="s">
        <v>32</v>
      </c>
      <c r="E914" s="68" t="s">
        <v>15</v>
      </c>
      <c r="F914" s="68">
        <v>46412</v>
      </c>
      <c r="G914" s="69">
        <v>46414</v>
      </c>
      <c r="H914" s="64">
        <v>1</v>
      </c>
      <c r="I914" s="68"/>
    </row>
    <row r="915" spans="2:9" ht="20" customHeight="1">
      <c r="B915" s="66">
        <v>910</v>
      </c>
      <c r="C915" s="68" t="s">
        <v>24</v>
      </c>
      <c r="D915" s="68" t="s">
        <v>32</v>
      </c>
      <c r="E915" s="68" t="s">
        <v>14</v>
      </c>
      <c r="F915" s="68">
        <v>46416</v>
      </c>
      <c r="G915" s="69">
        <v>46425</v>
      </c>
      <c r="H915" s="64">
        <v>0.5</v>
      </c>
      <c r="I915" s="68"/>
    </row>
    <row r="916" spans="2:9" ht="20" customHeight="1">
      <c r="B916" s="66">
        <v>911</v>
      </c>
      <c r="C916" s="68" t="s">
        <v>24</v>
      </c>
      <c r="D916" s="68" t="s">
        <v>32</v>
      </c>
      <c r="E916" s="68" t="s">
        <v>8</v>
      </c>
      <c r="F916" s="68">
        <v>46421</v>
      </c>
      <c r="G916" s="69">
        <v>46441</v>
      </c>
      <c r="H916" s="64">
        <v>0.5</v>
      </c>
      <c r="I916" s="68"/>
    </row>
    <row r="917" spans="2:9" ht="20" customHeight="1">
      <c r="B917" s="66">
        <v>912</v>
      </c>
      <c r="C917" s="68" t="s">
        <v>24</v>
      </c>
      <c r="D917" s="68" t="s">
        <v>32</v>
      </c>
      <c r="E917" s="68" t="s">
        <v>11</v>
      </c>
      <c r="F917" s="68">
        <v>46423</v>
      </c>
      <c r="G917" s="69">
        <v>46442</v>
      </c>
      <c r="H917" s="64">
        <v>1.5</v>
      </c>
      <c r="I917" s="68"/>
    </row>
    <row r="918" spans="2:9" ht="20" customHeight="1">
      <c r="B918" s="66">
        <v>913</v>
      </c>
      <c r="C918" s="68" t="s">
        <v>24</v>
      </c>
      <c r="D918" s="68" t="s">
        <v>32</v>
      </c>
      <c r="E918" s="68" t="s">
        <v>8</v>
      </c>
      <c r="F918" s="68">
        <v>46425</v>
      </c>
      <c r="G918" s="69">
        <v>46444</v>
      </c>
      <c r="H918" s="64">
        <v>0.5</v>
      </c>
      <c r="I918" s="68"/>
    </row>
    <row r="919" spans="2:9" ht="20" customHeight="1">
      <c r="B919" s="66">
        <v>914</v>
      </c>
      <c r="C919" s="68" t="s">
        <v>24</v>
      </c>
      <c r="D919" s="68" t="s">
        <v>32</v>
      </c>
      <c r="E919" s="68" t="s">
        <v>8</v>
      </c>
      <c r="F919" s="68">
        <v>46430</v>
      </c>
      <c r="G919" s="69">
        <v>46436</v>
      </c>
      <c r="H919" s="64">
        <v>1</v>
      </c>
      <c r="I919" s="68"/>
    </row>
    <row r="920" spans="2:9" ht="20" customHeight="1">
      <c r="B920" s="66">
        <v>915</v>
      </c>
      <c r="C920" s="68" t="s">
        <v>24</v>
      </c>
      <c r="D920" s="68" t="s">
        <v>32</v>
      </c>
      <c r="E920" s="68" t="s">
        <v>15</v>
      </c>
      <c r="F920" s="68">
        <v>46431</v>
      </c>
      <c r="G920" s="69">
        <v>46456</v>
      </c>
      <c r="H920" s="64">
        <v>0.5</v>
      </c>
      <c r="I920" s="68"/>
    </row>
    <row r="921" spans="2:9" ht="20" customHeight="1">
      <c r="B921" s="66">
        <v>916</v>
      </c>
      <c r="C921" s="68" t="s">
        <v>24</v>
      </c>
      <c r="D921" s="68" t="s">
        <v>32</v>
      </c>
      <c r="E921" s="68" t="s">
        <v>9</v>
      </c>
      <c r="F921" s="68">
        <v>46432</v>
      </c>
      <c r="G921" s="69">
        <v>46441</v>
      </c>
      <c r="H921" s="64">
        <v>1</v>
      </c>
      <c r="I921" s="68"/>
    </row>
    <row r="922" spans="2:9" ht="20" customHeight="1">
      <c r="B922" s="66">
        <v>917</v>
      </c>
      <c r="C922" s="68" t="s">
        <v>24</v>
      </c>
      <c r="D922" s="68" t="s">
        <v>32</v>
      </c>
      <c r="E922" s="68" t="s">
        <v>12</v>
      </c>
      <c r="F922" s="68">
        <v>46435</v>
      </c>
      <c r="G922" s="69">
        <v>46452</v>
      </c>
      <c r="H922" s="64">
        <v>1.5</v>
      </c>
      <c r="I922" s="68"/>
    </row>
    <row r="923" spans="2:9" ht="20" customHeight="1">
      <c r="B923" s="66">
        <v>918</v>
      </c>
      <c r="C923" s="68" t="s">
        <v>24</v>
      </c>
      <c r="D923" s="68" t="s">
        <v>32</v>
      </c>
      <c r="E923" s="68" t="s">
        <v>13</v>
      </c>
      <c r="F923" s="68">
        <v>46437</v>
      </c>
      <c r="G923" s="69">
        <v>46454</v>
      </c>
      <c r="H923" s="64">
        <v>1</v>
      </c>
      <c r="I923" s="68"/>
    </row>
    <row r="924" spans="2:9" ht="20" customHeight="1">
      <c r="B924" s="66">
        <v>919</v>
      </c>
      <c r="C924" s="68" t="s">
        <v>24</v>
      </c>
      <c r="D924" s="68" t="s">
        <v>32</v>
      </c>
      <c r="E924" s="68" t="s">
        <v>15</v>
      </c>
      <c r="F924" s="68">
        <v>46440</v>
      </c>
      <c r="G924" s="69">
        <v>46465</v>
      </c>
      <c r="H924" s="64">
        <v>0.5</v>
      </c>
      <c r="I924" s="68"/>
    </row>
    <row r="925" spans="2:9" ht="20" customHeight="1">
      <c r="B925" s="66">
        <v>920</v>
      </c>
      <c r="C925" s="68" t="s">
        <v>24</v>
      </c>
      <c r="D925" s="68" t="s">
        <v>32</v>
      </c>
      <c r="E925" s="68" t="s">
        <v>8</v>
      </c>
      <c r="F925" s="68">
        <v>46441</v>
      </c>
      <c r="G925" s="69">
        <v>46442</v>
      </c>
      <c r="H925" s="64">
        <v>1.5</v>
      </c>
      <c r="I925" s="68"/>
    </row>
    <row r="926" spans="2:9" ht="20" customHeight="1">
      <c r="B926" s="66">
        <v>921</v>
      </c>
      <c r="C926" s="68" t="s">
        <v>24</v>
      </c>
      <c r="D926" s="68" t="s">
        <v>32</v>
      </c>
      <c r="E926" s="68" t="s">
        <v>11</v>
      </c>
      <c r="F926" s="68">
        <v>46442</v>
      </c>
      <c r="G926" s="69">
        <v>46455</v>
      </c>
      <c r="H926" s="64">
        <v>1.5</v>
      </c>
      <c r="I926" s="68"/>
    </row>
    <row r="927" spans="2:9" ht="20" customHeight="1">
      <c r="B927" s="66">
        <v>922</v>
      </c>
      <c r="C927" s="68" t="s">
        <v>24</v>
      </c>
      <c r="D927" s="68" t="s">
        <v>32</v>
      </c>
      <c r="E927" s="68" t="s">
        <v>11</v>
      </c>
      <c r="F927" s="68">
        <v>46443</v>
      </c>
      <c r="G927" s="69">
        <v>46460</v>
      </c>
      <c r="H927" s="64">
        <v>0.5</v>
      </c>
      <c r="I927" s="68"/>
    </row>
    <row r="928" spans="2:9" ht="20" customHeight="1">
      <c r="B928" s="66">
        <v>923</v>
      </c>
      <c r="C928" s="68" t="s">
        <v>24</v>
      </c>
      <c r="D928" s="68" t="s">
        <v>32</v>
      </c>
      <c r="E928" s="68" t="s">
        <v>8</v>
      </c>
      <c r="F928" s="68">
        <v>46444</v>
      </c>
      <c r="G928" s="69">
        <v>46456</v>
      </c>
      <c r="H928" s="64">
        <v>1</v>
      </c>
      <c r="I928" s="68"/>
    </row>
    <row r="929" spans="2:9" ht="20" customHeight="1">
      <c r="B929" s="66">
        <v>924</v>
      </c>
      <c r="C929" s="68" t="s">
        <v>24</v>
      </c>
      <c r="D929" s="68" t="s">
        <v>32</v>
      </c>
      <c r="E929" s="68" t="s">
        <v>13</v>
      </c>
      <c r="F929" s="68">
        <v>46445</v>
      </c>
      <c r="G929" s="69">
        <v>46457</v>
      </c>
      <c r="H929" s="64">
        <v>1.5</v>
      </c>
      <c r="I929" s="68"/>
    </row>
    <row r="930" spans="2:9" ht="20" customHeight="1">
      <c r="B930" s="66">
        <v>925</v>
      </c>
      <c r="C930" s="68" t="s">
        <v>24</v>
      </c>
      <c r="D930" s="68" t="s">
        <v>32</v>
      </c>
      <c r="E930" s="68" t="s">
        <v>12</v>
      </c>
      <c r="F930" s="68">
        <v>46447</v>
      </c>
      <c r="G930" s="69">
        <v>46464</v>
      </c>
      <c r="H930" s="64">
        <v>0.5</v>
      </c>
      <c r="I930" s="68"/>
    </row>
    <row r="931" spans="2:9" ht="20" customHeight="1">
      <c r="B931" s="66">
        <v>926</v>
      </c>
      <c r="C931" s="68" t="s">
        <v>24</v>
      </c>
      <c r="D931" s="68" t="s">
        <v>32</v>
      </c>
      <c r="E931" s="68" t="s">
        <v>9</v>
      </c>
      <c r="F931" s="68">
        <v>46449</v>
      </c>
      <c r="G931" s="69">
        <v>46465</v>
      </c>
      <c r="H931" s="64">
        <v>0.5</v>
      </c>
      <c r="I931" s="68"/>
    </row>
    <row r="932" spans="2:9" ht="20" customHeight="1">
      <c r="B932" s="66">
        <v>927</v>
      </c>
      <c r="C932" s="68" t="s">
        <v>24</v>
      </c>
      <c r="D932" s="68" t="s">
        <v>32</v>
      </c>
      <c r="E932" s="68" t="s">
        <v>15</v>
      </c>
      <c r="F932" s="68">
        <v>46450</v>
      </c>
      <c r="G932" s="69">
        <v>46471</v>
      </c>
      <c r="H932" s="64">
        <v>1</v>
      </c>
      <c r="I932" s="68"/>
    </row>
    <row r="933" spans="2:9" ht="20" customHeight="1">
      <c r="B933" s="66">
        <v>928</v>
      </c>
      <c r="C933" s="68" t="s">
        <v>24</v>
      </c>
      <c r="D933" s="68" t="s">
        <v>32</v>
      </c>
      <c r="E933" s="68" t="s">
        <v>9</v>
      </c>
      <c r="F933" s="68">
        <v>46453</v>
      </c>
      <c r="G933" s="69">
        <v>46455</v>
      </c>
      <c r="H933" s="64">
        <v>0.5</v>
      </c>
      <c r="I933" s="68"/>
    </row>
    <row r="934" spans="2:9" ht="20" customHeight="1">
      <c r="B934" s="66">
        <v>929</v>
      </c>
      <c r="C934" s="68" t="s">
        <v>24</v>
      </c>
      <c r="D934" s="68" t="s">
        <v>32</v>
      </c>
      <c r="E934" s="68" t="s">
        <v>10</v>
      </c>
      <c r="F934" s="68">
        <v>46454</v>
      </c>
      <c r="G934" s="69">
        <v>46457</v>
      </c>
      <c r="H934" s="64">
        <v>1</v>
      </c>
      <c r="I934" s="68"/>
    </row>
    <row r="935" spans="2:9" ht="20" customHeight="1">
      <c r="B935" s="66">
        <v>930</v>
      </c>
      <c r="C935" s="68" t="s">
        <v>24</v>
      </c>
      <c r="D935" s="68" t="s">
        <v>32</v>
      </c>
      <c r="E935" s="68" t="s">
        <v>12</v>
      </c>
      <c r="F935" s="68">
        <v>46457</v>
      </c>
      <c r="G935" s="69">
        <v>46471</v>
      </c>
      <c r="H935" s="64">
        <v>0.5</v>
      </c>
      <c r="I935" s="68"/>
    </row>
    <row r="936" spans="2:9" ht="20" customHeight="1">
      <c r="B936" s="66">
        <v>931</v>
      </c>
      <c r="C936" s="68" t="s">
        <v>24</v>
      </c>
      <c r="D936" s="68" t="s">
        <v>32</v>
      </c>
      <c r="E936" s="68" t="s">
        <v>12</v>
      </c>
      <c r="F936" s="68">
        <v>46461</v>
      </c>
      <c r="G936" s="69">
        <v>46479</v>
      </c>
      <c r="H936" s="64">
        <v>1</v>
      </c>
      <c r="I936" s="68"/>
    </row>
    <row r="937" spans="2:9" ht="20" customHeight="1">
      <c r="B937" s="66">
        <v>932</v>
      </c>
      <c r="C937" s="68" t="s">
        <v>24</v>
      </c>
      <c r="D937" s="68" t="s">
        <v>32</v>
      </c>
      <c r="E937" s="68" t="s">
        <v>12</v>
      </c>
      <c r="F937" s="68">
        <v>46462</v>
      </c>
      <c r="G937" s="69">
        <v>46470</v>
      </c>
      <c r="H937" s="64">
        <v>0.5</v>
      </c>
      <c r="I937" s="68"/>
    </row>
    <row r="938" spans="2:9" ht="20" customHeight="1">
      <c r="B938" s="66">
        <v>933</v>
      </c>
      <c r="C938" s="68" t="s">
        <v>24</v>
      </c>
      <c r="D938" s="68" t="s">
        <v>32</v>
      </c>
      <c r="E938" s="68" t="s">
        <v>13</v>
      </c>
      <c r="F938" s="68">
        <v>46465</v>
      </c>
      <c r="G938" s="69">
        <v>46480</v>
      </c>
      <c r="H938" s="64">
        <v>1</v>
      </c>
      <c r="I938" s="68"/>
    </row>
    <row r="939" spans="2:9" ht="20" customHeight="1">
      <c r="B939" s="66">
        <v>934</v>
      </c>
      <c r="C939" s="68" t="s">
        <v>24</v>
      </c>
      <c r="D939" s="68" t="s">
        <v>32</v>
      </c>
      <c r="E939" s="68" t="s">
        <v>10</v>
      </c>
      <c r="F939" s="68">
        <v>46466</v>
      </c>
      <c r="G939" s="69">
        <v>46481</v>
      </c>
      <c r="H939" s="64">
        <v>1.5</v>
      </c>
      <c r="I939" s="68"/>
    </row>
    <row r="940" spans="2:9" ht="20" customHeight="1">
      <c r="B940" s="66">
        <v>935</v>
      </c>
      <c r="C940" s="68" t="s">
        <v>24</v>
      </c>
      <c r="D940" s="68" t="s">
        <v>32</v>
      </c>
      <c r="E940" s="68" t="s">
        <v>9</v>
      </c>
      <c r="F940" s="68">
        <v>46469</v>
      </c>
      <c r="G940" s="69">
        <v>46481</v>
      </c>
      <c r="H940" s="64">
        <v>0.5</v>
      </c>
      <c r="I940" s="68"/>
    </row>
    <row r="941" spans="2:9" ht="20" customHeight="1">
      <c r="B941" s="66">
        <v>936</v>
      </c>
      <c r="C941" s="68" t="s">
        <v>24</v>
      </c>
      <c r="D941" s="68" t="s">
        <v>32</v>
      </c>
      <c r="E941" s="68" t="s">
        <v>8</v>
      </c>
      <c r="F941" s="68">
        <v>46473</v>
      </c>
      <c r="G941" s="69">
        <v>46482</v>
      </c>
      <c r="H941" s="64">
        <v>1.5</v>
      </c>
      <c r="I941" s="68"/>
    </row>
    <row r="942" spans="2:9" ht="20" customHeight="1">
      <c r="B942" s="66">
        <v>937</v>
      </c>
      <c r="C942" s="68" t="s">
        <v>24</v>
      </c>
      <c r="D942" s="68" t="s">
        <v>32</v>
      </c>
      <c r="E942" s="68" t="s">
        <v>13</v>
      </c>
      <c r="F942" s="68">
        <v>46474</v>
      </c>
      <c r="G942" s="69">
        <v>46487</v>
      </c>
      <c r="H942" s="64">
        <v>1.5</v>
      </c>
      <c r="I942" s="68"/>
    </row>
    <row r="943" spans="2:9" ht="20" customHeight="1">
      <c r="B943" s="66">
        <v>938</v>
      </c>
      <c r="C943" s="68" t="s">
        <v>24</v>
      </c>
      <c r="D943" s="68" t="s">
        <v>32</v>
      </c>
      <c r="E943" s="68" t="s">
        <v>9</v>
      </c>
      <c r="F943" s="68">
        <v>46476</v>
      </c>
      <c r="G943" s="69">
        <v>46482</v>
      </c>
      <c r="H943" s="64">
        <v>1.5</v>
      </c>
      <c r="I943" s="68"/>
    </row>
    <row r="944" spans="2:9" ht="20" customHeight="1">
      <c r="B944" s="66">
        <v>939</v>
      </c>
      <c r="C944" s="68" t="s">
        <v>24</v>
      </c>
      <c r="D944" s="68" t="s">
        <v>32</v>
      </c>
      <c r="E944" s="68" t="s">
        <v>8</v>
      </c>
      <c r="F944" s="68">
        <v>46478</v>
      </c>
      <c r="G944" s="69">
        <v>46499</v>
      </c>
      <c r="H944" s="64">
        <v>1.5</v>
      </c>
      <c r="I944" s="68"/>
    </row>
    <row r="945" spans="2:9" ht="20" customHeight="1">
      <c r="B945" s="66">
        <v>940</v>
      </c>
      <c r="C945" s="68" t="s">
        <v>24</v>
      </c>
      <c r="D945" s="68" t="s">
        <v>32</v>
      </c>
      <c r="E945" s="68" t="s">
        <v>12</v>
      </c>
      <c r="F945" s="68">
        <v>46480</v>
      </c>
      <c r="G945" s="69">
        <v>46492</v>
      </c>
      <c r="H945" s="64">
        <v>1</v>
      </c>
      <c r="I945" s="68"/>
    </row>
    <row r="946" spans="2:9" ht="20" customHeight="1">
      <c r="B946" s="66">
        <v>941</v>
      </c>
      <c r="C946" s="68" t="s">
        <v>24</v>
      </c>
      <c r="D946" s="68" t="s">
        <v>32</v>
      </c>
      <c r="E946" s="68" t="s">
        <v>11</v>
      </c>
      <c r="F946" s="68">
        <v>46482</v>
      </c>
      <c r="G946" s="69">
        <v>46491</v>
      </c>
      <c r="H946" s="64">
        <v>1</v>
      </c>
      <c r="I946" s="68"/>
    </row>
    <row r="947" spans="2:9" ht="20" customHeight="1">
      <c r="B947" s="66">
        <v>942</v>
      </c>
      <c r="C947" s="68" t="s">
        <v>24</v>
      </c>
      <c r="D947" s="68" t="s">
        <v>32</v>
      </c>
      <c r="E947" s="68" t="s">
        <v>9</v>
      </c>
      <c r="F947" s="68">
        <v>46484</v>
      </c>
      <c r="G947" s="69">
        <v>46499</v>
      </c>
      <c r="H947" s="64">
        <v>0.5</v>
      </c>
      <c r="I947" s="68"/>
    </row>
    <row r="948" spans="2:9" ht="20" customHeight="1">
      <c r="B948" s="66">
        <v>943</v>
      </c>
      <c r="C948" s="68" t="s">
        <v>24</v>
      </c>
      <c r="D948" s="68" t="s">
        <v>32</v>
      </c>
      <c r="E948" s="68" t="s">
        <v>14</v>
      </c>
      <c r="F948" s="68">
        <v>46485</v>
      </c>
      <c r="G948" s="69">
        <v>46502</v>
      </c>
      <c r="H948" s="64">
        <v>1.5</v>
      </c>
      <c r="I948" s="68"/>
    </row>
    <row r="949" spans="2:9" ht="20" customHeight="1">
      <c r="B949" s="66">
        <v>944</v>
      </c>
      <c r="C949" s="68" t="s">
        <v>24</v>
      </c>
      <c r="D949" s="68" t="s">
        <v>32</v>
      </c>
      <c r="E949" s="68" t="s">
        <v>12</v>
      </c>
      <c r="F949" s="68">
        <v>46489</v>
      </c>
      <c r="G949" s="69">
        <v>46510</v>
      </c>
      <c r="H949" s="64">
        <v>1</v>
      </c>
      <c r="I949" s="68"/>
    </row>
    <row r="950" spans="2:9" ht="20" customHeight="1">
      <c r="B950" s="66">
        <v>945</v>
      </c>
      <c r="C950" s="68" t="s">
        <v>24</v>
      </c>
      <c r="D950" s="68" t="s">
        <v>32</v>
      </c>
      <c r="E950" s="68" t="s">
        <v>8</v>
      </c>
      <c r="F950" s="68">
        <v>46494</v>
      </c>
      <c r="G950" s="69">
        <v>46500</v>
      </c>
      <c r="H950" s="64">
        <v>1.5</v>
      </c>
      <c r="I950" s="68"/>
    </row>
    <row r="951" spans="2:9" ht="20" customHeight="1">
      <c r="B951" s="66">
        <v>946</v>
      </c>
      <c r="C951" s="68" t="s">
        <v>24</v>
      </c>
      <c r="D951" s="68" t="s">
        <v>32</v>
      </c>
      <c r="E951" s="68" t="s">
        <v>11</v>
      </c>
      <c r="F951" s="68">
        <v>46499</v>
      </c>
      <c r="G951" s="69">
        <v>46511</v>
      </c>
      <c r="H951" s="64">
        <v>0.5</v>
      </c>
      <c r="I951" s="68"/>
    </row>
    <row r="952" spans="2:9" ht="20" customHeight="1">
      <c r="B952" s="66">
        <v>947</v>
      </c>
      <c r="C952" s="68" t="s">
        <v>24</v>
      </c>
      <c r="D952" s="68" t="s">
        <v>32</v>
      </c>
      <c r="E952" s="68" t="s">
        <v>15</v>
      </c>
      <c r="F952" s="68">
        <v>46502</v>
      </c>
      <c r="G952" s="69">
        <v>46515</v>
      </c>
      <c r="H952" s="64">
        <v>1.5</v>
      </c>
      <c r="I952" s="68"/>
    </row>
    <row r="953" spans="2:9" ht="20" customHeight="1">
      <c r="B953" s="66">
        <v>948</v>
      </c>
      <c r="C953" s="68" t="s">
        <v>24</v>
      </c>
      <c r="D953" s="68" t="s">
        <v>32</v>
      </c>
      <c r="E953" s="68" t="s">
        <v>11</v>
      </c>
      <c r="F953" s="68">
        <v>46503</v>
      </c>
      <c r="G953" s="69">
        <v>46522</v>
      </c>
      <c r="H953" s="64">
        <v>1.5</v>
      </c>
      <c r="I953" s="68"/>
    </row>
    <row r="954" spans="2:9" ht="20" customHeight="1">
      <c r="B954" s="66">
        <v>949</v>
      </c>
      <c r="C954" s="68" t="s">
        <v>24</v>
      </c>
      <c r="D954" s="68" t="s">
        <v>32</v>
      </c>
      <c r="E954" s="68" t="s">
        <v>15</v>
      </c>
      <c r="F954" s="68">
        <v>46506</v>
      </c>
      <c r="G954" s="69">
        <v>46515</v>
      </c>
      <c r="H954" s="64">
        <v>1.5</v>
      </c>
      <c r="I954" s="68"/>
    </row>
    <row r="955" spans="2:9" ht="20" customHeight="1">
      <c r="B955" s="66">
        <v>950</v>
      </c>
      <c r="C955" s="68" t="s">
        <v>24</v>
      </c>
      <c r="D955" s="68" t="s">
        <v>32</v>
      </c>
      <c r="E955" s="68" t="s">
        <v>15</v>
      </c>
      <c r="F955" s="68">
        <v>46510</v>
      </c>
      <c r="G955" s="69">
        <v>46518</v>
      </c>
      <c r="H955" s="64">
        <v>1</v>
      </c>
      <c r="I955" s="68"/>
    </row>
    <row r="956" spans="2:9" ht="20" customHeight="1">
      <c r="B956" s="66">
        <v>951</v>
      </c>
      <c r="C956" s="68" t="s">
        <v>24</v>
      </c>
      <c r="D956" s="68" t="s">
        <v>32</v>
      </c>
      <c r="E956" s="68" t="s">
        <v>9</v>
      </c>
      <c r="F956" s="68">
        <v>46512</v>
      </c>
      <c r="G956" s="69">
        <v>46528</v>
      </c>
      <c r="H956" s="64">
        <v>0.5</v>
      </c>
      <c r="I956" s="68"/>
    </row>
    <row r="957" spans="2:9" ht="20" customHeight="1">
      <c r="B957" s="66">
        <v>952</v>
      </c>
      <c r="C957" s="68" t="s">
        <v>24</v>
      </c>
      <c r="D957" s="68" t="s">
        <v>32</v>
      </c>
      <c r="E957" s="68" t="s">
        <v>10</v>
      </c>
      <c r="F957" s="68">
        <v>46516</v>
      </c>
      <c r="G957" s="69">
        <v>46522</v>
      </c>
      <c r="H957" s="64">
        <v>1</v>
      </c>
      <c r="I957" s="68"/>
    </row>
    <row r="958" spans="2:9" ht="20" customHeight="1">
      <c r="B958" s="66">
        <v>953</v>
      </c>
      <c r="C958" s="68" t="s">
        <v>24</v>
      </c>
      <c r="D958" s="68" t="s">
        <v>32</v>
      </c>
      <c r="E958" s="68" t="s">
        <v>14</v>
      </c>
      <c r="F958" s="68">
        <v>46521</v>
      </c>
      <c r="G958" s="69">
        <v>46524</v>
      </c>
      <c r="H958" s="64">
        <v>0.5</v>
      </c>
      <c r="I958" s="68"/>
    </row>
    <row r="959" spans="2:9" ht="20" customHeight="1">
      <c r="B959" s="66">
        <v>954</v>
      </c>
      <c r="C959" s="68" t="s">
        <v>24</v>
      </c>
      <c r="D959" s="68" t="s">
        <v>32</v>
      </c>
      <c r="E959" s="68" t="s">
        <v>11</v>
      </c>
      <c r="F959" s="68">
        <v>46524</v>
      </c>
      <c r="G959" s="69">
        <v>46538</v>
      </c>
      <c r="H959" s="64">
        <v>1.5</v>
      </c>
      <c r="I959" s="68"/>
    </row>
    <row r="960" spans="2:9" ht="20" customHeight="1">
      <c r="B960" s="66">
        <v>955</v>
      </c>
      <c r="C960" s="68" t="s">
        <v>24</v>
      </c>
      <c r="D960" s="68" t="s">
        <v>32</v>
      </c>
      <c r="E960" s="68" t="s">
        <v>12</v>
      </c>
      <c r="F960" s="68">
        <v>46528</v>
      </c>
      <c r="G960" s="69">
        <v>46551</v>
      </c>
      <c r="H960" s="64">
        <v>1.5</v>
      </c>
      <c r="I960" s="68"/>
    </row>
    <row r="961" spans="2:9" ht="20" customHeight="1">
      <c r="B961" s="66">
        <v>956</v>
      </c>
      <c r="C961" s="68" t="s">
        <v>24</v>
      </c>
      <c r="D961" s="68" t="s">
        <v>32</v>
      </c>
      <c r="E961" s="68" t="s">
        <v>9</v>
      </c>
      <c r="F961" s="68">
        <v>46529</v>
      </c>
      <c r="G961" s="69">
        <v>46543</v>
      </c>
      <c r="H961" s="64">
        <v>1.5</v>
      </c>
      <c r="I961" s="68"/>
    </row>
    <row r="962" spans="2:9" ht="20" customHeight="1">
      <c r="B962" s="66">
        <v>957</v>
      </c>
      <c r="C962" s="68" t="s">
        <v>24</v>
      </c>
      <c r="D962" s="68" t="s">
        <v>32</v>
      </c>
      <c r="E962" s="68" t="s">
        <v>13</v>
      </c>
      <c r="F962" s="68">
        <v>46533</v>
      </c>
      <c r="G962" s="69">
        <v>46544</v>
      </c>
      <c r="H962" s="64">
        <v>1.5</v>
      </c>
      <c r="I962" s="68"/>
    </row>
    <row r="963" spans="2:9" ht="20" customHeight="1">
      <c r="B963" s="66">
        <v>958</v>
      </c>
      <c r="C963" s="68" t="s">
        <v>24</v>
      </c>
      <c r="D963" s="68" t="s">
        <v>32</v>
      </c>
      <c r="E963" s="68" t="s">
        <v>12</v>
      </c>
      <c r="F963" s="68">
        <v>46534</v>
      </c>
      <c r="G963" s="69">
        <v>46546</v>
      </c>
      <c r="H963" s="64">
        <v>1</v>
      </c>
      <c r="I963" s="68"/>
    </row>
    <row r="964" spans="2:9" ht="20" customHeight="1">
      <c r="B964" s="66">
        <v>959</v>
      </c>
      <c r="C964" s="68" t="s">
        <v>24</v>
      </c>
      <c r="D964" s="68" t="s">
        <v>32</v>
      </c>
      <c r="E964" s="68" t="s">
        <v>12</v>
      </c>
      <c r="F964" s="68">
        <v>46537</v>
      </c>
      <c r="G964" s="69">
        <v>46557</v>
      </c>
      <c r="H964" s="64">
        <v>1</v>
      </c>
      <c r="I964" s="68"/>
    </row>
    <row r="965" spans="2:9" ht="20" customHeight="1">
      <c r="B965" s="66">
        <v>960</v>
      </c>
      <c r="C965" s="68" t="s">
        <v>24</v>
      </c>
      <c r="D965" s="68" t="s">
        <v>32</v>
      </c>
      <c r="E965" s="68" t="s">
        <v>11</v>
      </c>
      <c r="F965" s="68">
        <v>46541</v>
      </c>
      <c r="G965" s="69">
        <v>46565</v>
      </c>
      <c r="H965" s="64">
        <v>0.5</v>
      </c>
      <c r="I965" s="68"/>
    </row>
    <row r="966" spans="2:9" ht="20" customHeight="1">
      <c r="B966" s="66">
        <v>961</v>
      </c>
      <c r="C966" s="68" t="s">
        <v>24</v>
      </c>
      <c r="D966" s="68" t="s">
        <v>32</v>
      </c>
      <c r="E966" s="68" t="s">
        <v>12</v>
      </c>
      <c r="F966" s="68">
        <v>46543</v>
      </c>
      <c r="G966" s="69">
        <v>46565</v>
      </c>
      <c r="H966" s="64">
        <v>1.5</v>
      </c>
      <c r="I966" s="68"/>
    </row>
    <row r="967" spans="2:9" ht="20" customHeight="1">
      <c r="B967" s="66">
        <v>962</v>
      </c>
      <c r="C967" s="68" t="s">
        <v>24</v>
      </c>
      <c r="D967" s="68" t="s">
        <v>32</v>
      </c>
      <c r="E967" s="68" t="s">
        <v>8</v>
      </c>
      <c r="F967" s="68">
        <v>46544</v>
      </c>
      <c r="G967" s="69">
        <v>46565</v>
      </c>
      <c r="H967" s="64">
        <v>1.5</v>
      </c>
      <c r="I967" s="68"/>
    </row>
    <row r="968" spans="2:9" ht="20" customHeight="1">
      <c r="B968" s="66">
        <v>963</v>
      </c>
      <c r="C968" s="68" t="s">
        <v>24</v>
      </c>
      <c r="D968" s="68" t="s">
        <v>32</v>
      </c>
      <c r="E968" s="68" t="s">
        <v>10</v>
      </c>
      <c r="F968" s="68">
        <v>46547</v>
      </c>
      <c r="G968" s="69">
        <v>46566</v>
      </c>
      <c r="H968" s="64">
        <v>1</v>
      </c>
      <c r="I968" s="68"/>
    </row>
    <row r="969" spans="2:9" ht="20" customHeight="1">
      <c r="B969" s="66">
        <v>964</v>
      </c>
      <c r="C969" s="68" t="s">
        <v>24</v>
      </c>
      <c r="D969" s="68" t="s">
        <v>32</v>
      </c>
      <c r="E969" s="68" t="s">
        <v>9</v>
      </c>
      <c r="F969" s="68">
        <v>46549</v>
      </c>
      <c r="G969" s="69">
        <v>46571</v>
      </c>
      <c r="H969" s="64">
        <v>0.5</v>
      </c>
      <c r="I969" s="68"/>
    </row>
    <row r="970" spans="2:9" ht="20" customHeight="1">
      <c r="B970" s="66">
        <v>965</v>
      </c>
      <c r="C970" s="68" t="s">
        <v>24</v>
      </c>
      <c r="D970" s="68" t="s">
        <v>32</v>
      </c>
      <c r="E970" s="68" t="s">
        <v>10</v>
      </c>
      <c r="F970" s="68">
        <v>46550</v>
      </c>
      <c r="G970" s="69">
        <v>46559</v>
      </c>
      <c r="H970" s="64">
        <v>1.5</v>
      </c>
      <c r="I970" s="68"/>
    </row>
    <row r="971" spans="2:9" ht="20" customHeight="1">
      <c r="B971" s="66">
        <v>966</v>
      </c>
      <c r="C971" s="68" t="s">
        <v>24</v>
      </c>
      <c r="D971" s="68" t="s">
        <v>32</v>
      </c>
      <c r="E971" s="68" t="s">
        <v>11</v>
      </c>
      <c r="F971" s="68">
        <v>46553</v>
      </c>
      <c r="G971" s="69">
        <v>46568</v>
      </c>
      <c r="H971" s="64">
        <v>1.5</v>
      </c>
      <c r="I971" s="68"/>
    </row>
    <row r="972" spans="2:9" ht="20" customHeight="1">
      <c r="B972" s="66">
        <v>967</v>
      </c>
      <c r="C972" s="68" t="s">
        <v>24</v>
      </c>
      <c r="D972" s="68" t="s">
        <v>32</v>
      </c>
      <c r="E972" s="68" t="s">
        <v>12</v>
      </c>
      <c r="F972" s="68">
        <v>46555</v>
      </c>
      <c r="G972" s="69">
        <v>46560</v>
      </c>
      <c r="H972" s="64">
        <v>0.5</v>
      </c>
      <c r="I972" s="68"/>
    </row>
    <row r="973" spans="2:9" ht="20" customHeight="1">
      <c r="B973" s="66">
        <v>968</v>
      </c>
      <c r="C973" s="68" t="s">
        <v>24</v>
      </c>
      <c r="D973" s="68" t="s">
        <v>32</v>
      </c>
      <c r="E973" s="68" t="s">
        <v>9</v>
      </c>
      <c r="F973" s="68">
        <v>46560</v>
      </c>
      <c r="G973" s="69">
        <v>46569</v>
      </c>
      <c r="H973" s="64">
        <v>1.5</v>
      </c>
      <c r="I973" s="68"/>
    </row>
    <row r="974" spans="2:9" ht="20" customHeight="1">
      <c r="B974" s="66">
        <v>969</v>
      </c>
      <c r="C974" s="68" t="s">
        <v>24</v>
      </c>
      <c r="D974" s="68" t="s">
        <v>32</v>
      </c>
      <c r="E974" s="68" t="s">
        <v>10</v>
      </c>
      <c r="F974" s="68">
        <v>46563</v>
      </c>
      <c r="G974" s="69">
        <v>46576</v>
      </c>
      <c r="H974" s="64">
        <v>1</v>
      </c>
      <c r="I974" s="68"/>
    </row>
    <row r="975" spans="2:9" ht="20" customHeight="1">
      <c r="B975" s="66">
        <v>970</v>
      </c>
      <c r="C975" s="68" t="s">
        <v>24</v>
      </c>
      <c r="D975" s="68" t="s">
        <v>32</v>
      </c>
      <c r="E975" s="68" t="s">
        <v>8</v>
      </c>
      <c r="F975" s="68">
        <v>46566</v>
      </c>
      <c r="G975" s="69">
        <v>46574</v>
      </c>
      <c r="H975" s="64">
        <v>1</v>
      </c>
      <c r="I975" s="68"/>
    </row>
    <row r="976" spans="2:9" ht="20" customHeight="1">
      <c r="B976" s="66">
        <v>971</v>
      </c>
      <c r="C976" s="68" t="s">
        <v>24</v>
      </c>
      <c r="D976" s="68" t="s">
        <v>32</v>
      </c>
      <c r="E976" s="68" t="s">
        <v>10</v>
      </c>
      <c r="F976" s="68">
        <v>46568</v>
      </c>
      <c r="G976" s="69">
        <v>46577</v>
      </c>
      <c r="H976" s="64">
        <v>0.5</v>
      </c>
      <c r="I976" s="68"/>
    </row>
    <row r="977" spans="2:9" ht="20" customHeight="1">
      <c r="B977" s="66">
        <v>972</v>
      </c>
      <c r="C977" s="68" t="s">
        <v>24</v>
      </c>
      <c r="D977" s="68" t="s">
        <v>32</v>
      </c>
      <c r="E977" s="68" t="s">
        <v>9</v>
      </c>
      <c r="F977" s="68">
        <v>46573</v>
      </c>
      <c r="G977" s="69">
        <v>46593</v>
      </c>
      <c r="H977" s="64">
        <v>1</v>
      </c>
      <c r="I977" s="68"/>
    </row>
    <row r="978" spans="2:9" ht="20" customHeight="1">
      <c r="B978" s="66">
        <v>973</v>
      </c>
      <c r="C978" s="68" t="s">
        <v>24</v>
      </c>
      <c r="D978" s="68" t="s">
        <v>32</v>
      </c>
      <c r="E978" s="68" t="s">
        <v>15</v>
      </c>
      <c r="F978" s="68">
        <v>46576</v>
      </c>
      <c r="G978" s="69">
        <v>46592</v>
      </c>
      <c r="H978" s="64">
        <v>1.5</v>
      </c>
      <c r="I978" s="68"/>
    </row>
    <row r="979" spans="2:9" ht="20" customHeight="1">
      <c r="B979" s="66">
        <v>974</v>
      </c>
      <c r="C979" s="68" t="s">
        <v>24</v>
      </c>
      <c r="D979" s="68" t="s">
        <v>32</v>
      </c>
      <c r="E979" s="68" t="s">
        <v>13</v>
      </c>
      <c r="F979" s="68">
        <v>46578</v>
      </c>
      <c r="G979" s="69">
        <v>46580</v>
      </c>
      <c r="H979" s="64">
        <v>1.5</v>
      </c>
      <c r="I979" s="68"/>
    </row>
    <row r="980" spans="2:9" ht="20" customHeight="1">
      <c r="B980" s="66">
        <v>975</v>
      </c>
      <c r="C980" s="68" t="s">
        <v>24</v>
      </c>
      <c r="D980" s="68" t="s">
        <v>32</v>
      </c>
      <c r="E980" s="68" t="s">
        <v>13</v>
      </c>
      <c r="F980" s="68">
        <v>46581</v>
      </c>
      <c r="G980" s="69">
        <v>46594</v>
      </c>
      <c r="H980" s="64">
        <v>1</v>
      </c>
      <c r="I980" s="68"/>
    </row>
    <row r="981" spans="2:9" ht="20" customHeight="1">
      <c r="B981" s="66">
        <v>976</v>
      </c>
      <c r="C981" s="68" t="s">
        <v>24</v>
      </c>
      <c r="D981" s="68" t="s">
        <v>32</v>
      </c>
      <c r="E981" s="68" t="s">
        <v>9</v>
      </c>
      <c r="F981" s="68">
        <v>46583</v>
      </c>
      <c r="G981" s="69">
        <v>46589</v>
      </c>
      <c r="H981" s="64">
        <v>0.5</v>
      </c>
      <c r="I981" s="68"/>
    </row>
    <row r="982" spans="2:9" ht="20" customHeight="1">
      <c r="B982" s="66">
        <v>977</v>
      </c>
      <c r="C982" s="68" t="s">
        <v>24</v>
      </c>
      <c r="D982" s="68" t="s">
        <v>32</v>
      </c>
      <c r="E982" s="68" t="s">
        <v>10</v>
      </c>
      <c r="F982" s="68">
        <v>46587</v>
      </c>
      <c r="G982" s="69">
        <v>46603</v>
      </c>
      <c r="H982" s="64">
        <v>0.5</v>
      </c>
      <c r="I982" s="68"/>
    </row>
    <row r="983" spans="2:9" ht="20" customHeight="1">
      <c r="B983" s="66">
        <v>978</v>
      </c>
      <c r="C983" s="68" t="s">
        <v>24</v>
      </c>
      <c r="D983" s="68" t="s">
        <v>32</v>
      </c>
      <c r="E983" s="68" t="s">
        <v>15</v>
      </c>
      <c r="F983" s="68">
        <v>46591</v>
      </c>
      <c r="G983" s="69">
        <v>46608</v>
      </c>
      <c r="H983" s="64">
        <v>1.5</v>
      </c>
      <c r="I983" s="68"/>
    </row>
    <row r="984" spans="2:9" ht="20" customHeight="1">
      <c r="B984" s="66">
        <v>979</v>
      </c>
      <c r="C984" s="68" t="s">
        <v>24</v>
      </c>
      <c r="D984" s="68" t="s">
        <v>32</v>
      </c>
      <c r="E984" s="68" t="s">
        <v>8</v>
      </c>
      <c r="F984" s="68">
        <v>46596</v>
      </c>
      <c r="G984" s="69">
        <v>46608</v>
      </c>
      <c r="H984" s="64">
        <v>1.5</v>
      </c>
      <c r="I984" s="68"/>
    </row>
    <row r="985" spans="2:9" ht="20" customHeight="1">
      <c r="B985" s="66">
        <v>980</v>
      </c>
      <c r="C985" s="68" t="s">
        <v>24</v>
      </c>
      <c r="D985" s="68" t="s">
        <v>32</v>
      </c>
      <c r="E985" s="68" t="s">
        <v>8</v>
      </c>
      <c r="F985" s="68">
        <v>46598</v>
      </c>
      <c r="G985" s="69">
        <v>46599</v>
      </c>
      <c r="H985" s="64">
        <v>0.5</v>
      </c>
      <c r="I985" s="68"/>
    </row>
    <row r="986" spans="2:9" ht="20" customHeight="1">
      <c r="B986" s="66">
        <v>981</v>
      </c>
      <c r="C986" s="68" t="s">
        <v>24</v>
      </c>
      <c r="D986" s="68" t="s">
        <v>32</v>
      </c>
      <c r="E986" s="68" t="s">
        <v>15</v>
      </c>
      <c r="F986" s="68">
        <v>46599</v>
      </c>
      <c r="G986" s="69">
        <v>46604</v>
      </c>
      <c r="H986" s="64">
        <v>1.5</v>
      </c>
      <c r="I986" s="68"/>
    </row>
    <row r="987" spans="2:9" ht="20" customHeight="1">
      <c r="B987" s="66">
        <v>982</v>
      </c>
      <c r="C987" s="68" t="s">
        <v>24</v>
      </c>
      <c r="D987" s="68" t="s">
        <v>32</v>
      </c>
      <c r="E987" s="68" t="s">
        <v>11</v>
      </c>
      <c r="F987" s="68">
        <v>46600</v>
      </c>
      <c r="G987" s="69">
        <v>46602</v>
      </c>
      <c r="H987" s="64">
        <v>1.5</v>
      </c>
      <c r="I987" s="68"/>
    </row>
    <row r="988" spans="2:9" ht="20" customHeight="1">
      <c r="B988" s="66">
        <v>983</v>
      </c>
      <c r="C988" s="68" t="s">
        <v>24</v>
      </c>
      <c r="D988" s="68" t="s">
        <v>32</v>
      </c>
      <c r="E988" s="68" t="s">
        <v>13</v>
      </c>
      <c r="F988" s="68">
        <v>46601</v>
      </c>
      <c r="G988" s="69">
        <v>46603</v>
      </c>
      <c r="H988" s="64">
        <v>1</v>
      </c>
      <c r="I988" s="68"/>
    </row>
    <row r="989" spans="2:9" ht="20" customHeight="1">
      <c r="B989" s="66">
        <v>984</v>
      </c>
      <c r="C989" s="68" t="s">
        <v>24</v>
      </c>
      <c r="D989" s="68" t="s">
        <v>32</v>
      </c>
      <c r="E989" s="68" t="s">
        <v>9</v>
      </c>
      <c r="F989" s="68">
        <v>46602</v>
      </c>
      <c r="G989" s="69">
        <v>46608</v>
      </c>
      <c r="H989" s="64">
        <v>0.5</v>
      </c>
      <c r="I989" s="68"/>
    </row>
    <row r="990" spans="2:9" ht="20" customHeight="1">
      <c r="B990" s="66">
        <v>985</v>
      </c>
      <c r="C990" s="68" t="s">
        <v>24</v>
      </c>
      <c r="D990" s="68" t="s">
        <v>32</v>
      </c>
      <c r="E990" s="68" t="s">
        <v>13</v>
      </c>
      <c r="F990" s="68">
        <v>46605</v>
      </c>
      <c r="G990" s="69">
        <v>46611</v>
      </c>
      <c r="H990" s="64">
        <v>1.5</v>
      </c>
      <c r="I990" s="68"/>
    </row>
    <row r="991" spans="2:9" ht="20" customHeight="1">
      <c r="B991" s="66">
        <v>986</v>
      </c>
      <c r="C991" s="68" t="s">
        <v>24</v>
      </c>
      <c r="D991" s="68" t="s">
        <v>32</v>
      </c>
      <c r="E991" s="68" t="s">
        <v>14</v>
      </c>
      <c r="F991" s="68">
        <v>46608</v>
      </c>
      <c r="G991" s="69">
        <v>46618</v>
      </c>
      <c r="H991" s="64">
        <v>1.5</v>
      </c>
      <c r="I991" s="68"/>
    </row>
    <row r="992" spans="2:9" ht="20" customHeight="1">
      <c r="B992" s="66">
        <v>987</v>
      </c>
      <c r="C992" s="68" t="s">
        <v>24</v>
      </c>
      <c r="D992" s="68" t="s">
        <v>32</v>
      </c>
      <c r="E992" s="68" t="s">
        <v>14</v>
      </c>
      <c r="F992" s="68">
        <v>46610</v>
      </c>
      <c r="G992" s="69">
        <v>46633</v>
      </c>
      <c r="H992" s="64">
        <v>1</v>
      </c>
      <c r="I992" s="68"/>
    </row>
    <row r="993" spans="2:9" ht="20" customHeight="1">
      <c r="B993" s="66">
        <v>988</v>
      </c>
      <c r="C993" s="68" t="s">
        <v>24</v>
      </c>
      <c r="D993" s="68" t="s">
        <v>32</v>
      </c>
      <c r="E993" s="68" t="s">
        <v>12</v>
      </c>
      <c r="F993" s="68">
        <v>46614</v>
      </c>
      <c r="G993" s="69">
        <v>46634</v>
      </c>
      <c r="H993" s="64">
        <v>1</v>
      </c>
      <c r="I993" s="68"/>
    </row>
    <row r="994" spans="2:9" ht="20" customHeight="1">
      <c r="B994" s="66">
        <v>989</v>
      </c>
      <c r="C994" s="68" t="s">
        <v>24</v>
      </c>
      <c r="D994" s="68" t="s">
        <v>32</v>
      </c>
      <c r="E994" s="68" t="s">
        <v>9</v>
      </c>
      <c r="F994" s="68">
        <v>46619</v>
      </c>
      <c r="G994" s="69">
        <v>46620</v>
      </c>
      <c r="H994" s="64">
        <v>1.5</v>
      </c>
      <c r="I994" s="68"/>
    </row>
    <row r="995" spans="2:9" ht="20" customHeight="1">
      <c r="B995" s="66">
        <v>990</v>
      </c>
      <c r="C995" s="68" t="s">
        <v>24</v>
      </c>
      <c r="D995" s="68" t="s">
        <v>32</v>
      </c>
      <c r="E995" s="68" t="s">
        <v>8</v>
      </c>
      <c r="F995" s="68">
        <v>46624</v>
      </c>
      <c r="G995" s="69">
        <v>46641</v>
      </c>
      <c r="H995" s="64">
        <v>1</v>
      </c>
      <c r="I995" s="68"/>
    </row>
    <row r="996" spans="2:9" ht="20" customHeight="1">
      <c r="B996" s="66">
        <v>991</v>
      </c>
      <c r="C996" s="68" t="s">
        <v>24</v>
      </c>
      <c r="D996" s="68" t="s">
        <v>32</v>
      </c>
      <c r="E996" s="68" t="s">
        <v>13</v>
      </c>
      <c r="F996" s="68">
        <v>46626</v>
      </c>
      <c r="G996" s="69">
        <v>46629</v>
      </c>
      <c r="H996" s="64">
        <v>0.5</v>
      </c>
      <c r="I996" s="68"/>
    </row>
    <row r="997" spans="2:9" ht="20" customHeight="1">
      <c r="B997" s="66">
        <v>992</v>
      </c>
      <c r="C997" s="68" t="s">
        <v>24</v>
      </c>
      <c r="D997" s="68" t="s">
        <v>32</v>
      </c>
      <c r="E997" s="68" t="s">
        <v>14</v>
      </c>
      <c r="F997" s="68">
        <v>46630</v>
      </c>
      <c r="G997" s="69">
        <v>46638</v>
      </c>
      <c r="H997" s="64">
        <v>0.5</v>
      </c>
      <c r="I997" s="68"/>
    </row>
    <row r="998" spans="2:9" ht="20" customHeight="1">
      <c r="B998" s="66">
        <v>993</v>
      </c>
      <c r="C998" s="68" t="s">
        <v>24</v>
      </c>
      <c r="D998" s="68" t="s">
        <v>32</v>
      </c>
      <c r="E998" s="68" t="s">
        <v>11</v>
      </c>
      <c r="F998" s="68">
        <v>46632</v>
      </c>
      <c r="G998" s="69">
        <v>46636</v>
      </c>
      <c r="H998" s="64">
        <v>0.5</v>
      </c>
      <c r="I998" s="68"/>
    </row>
    <row r="999" spans="2:9" ht="20" customHeight="1">
      <c r="B999" s="66">
        <v>994</v>
      </c>
      <c r="C999" s="68" t="s">
        <v>24</v>
      </c>
      <c r="D999" s="68" t="s">
        <v>32</v>
      </c>
      <c r="E999" s="68" t="s">
        <v>8</v>
      </c>
      <c r="F999" s="68">
        <v>46633</v>
      </c>
      <c r="G999" s="69">
        <v>46657</v>
      </c>
      <c r="H999" s="64">
        <v>0.5</v>
      </c>
      <c r="I999" s="68"/>
    </row>
    <row r="1000" spans="2:9" ht="20" customHeight="1">
      <c r="B1000" s="66">
        <v>995</v>
      </c>
      <c r="C1000" s="68" t="s">
        <v>24</v>
      </c>
      <c r="D1000" s="68" t="s">
        <v>32</v>
      </c>
      <c r="E1000" s="68" t="s">
        <v>14</v>
      </c>
      <c r="F1000" s="68">
        <v>46635</v>
      </c>
      <c r="G1000" s="69">
        <v>46652</v>
      </c>
      <c r="H1000" s="64">
        <v>1</v>
      </c>
      <c r="I1000" s="68"/>
    </row>
    <row r="1001" spans="2:9" ht="20" customHeight="1">
      <c r="B1001" s="66">
        <v>996</v>
      </c>
      <c r="C1001" s="68" t="s">
        <v>24</v>
      </c>
      <c r="D1001" s="68" t="s">
        <v>32</v>
      </c>
      <c r="E1001" s="68" t="s">
        <v>12</v>
      </c>
      <c r="F1001" s="68">
        <v>46637</v>
      </c>
      <c r="G1001" s="69">
        <v>46638</v>
      </c>
      <c r="H1001" s="64">
        <v>0.5</v>
      </c>
      <c r="I1001" s="68"/>
    </row>
    <row r="1002" spans="2:9" ht="20" customHeight="1">
      <c r="B1002" s="66">
        <v>997</v>
      </c>
      <c r="C1002" s="68" t="s">
        <v>24</v>
      </c>
      <c r="D1002" s="68" t="s">
        <v>32</v>
      </c>
      <c r="E1002" s="68" t="s">
        <v>10</v>
      </c>
      <c r="F1002" s="68">
        <v>46642</v>
      </c>
      <c r="G1002" s="69">
        <v>46649</v>
      </c>
      <c r="H1002" s="64">
        <v>1</v>
      </c>
      <c r="I1002" s="68"/>
    </row>
    <row r="1003" spans="2:9" ht="20" customHeight="1">
      <c r="B1003" s="66">
        <v>998</v>
      </c>
      <c r="C1003" s="68" t="s">
        <v>24</v>
      </c>
      <c r="D1003" s="68" t="s">
        <v>32</v>
      </c>
      <c r="E1003" s="68" t="s">
        <v>9</v>
      </c>
      <c r="F1003" s="68">
        <v>46645</v>
      </c>
      <c r="G1003" s="69">
        <v>46656</v>
      </c>
      <c r="H1003" s="64">
        <v>0.5</v>
      </c>
      <c r="I1003" s="68"/>
    </row>
    <row r="1004" spans="2:9" ht="20" customHeight="1">
      <c r="B1004" s="66">
        <v>999</v>
      </c>
      <c r="C1004" s="68" t="s">
        <v>24</v>
      </c>
      <c r="D1004" s="68" t="s">
        <v>32</v>
      </c>
      <c r="E1004" s="68" t="s">
        <v>11</v>
      </c>
      <c r="F1004" s="68">
        <v>46649</v>
      </c>
      <c r="G1004" s="69">
        <v>46664</v>
      </c>
      <c r="H1004" s="64">
        <v>1</v>
      </c>
      <c r="I1004" s="68"/>
    </row>
    <row r="1005" spans="2:9" ht="20" customHeight="1">
      <c r="B1005" s="66">
        <v>1000</v>
      </c>
      <c r="C1005" s="68" t="s">
        <v>24</v>
      </c>
      <c r="D1005" s="68" t="s">
        <v>32</v>
      </c>
      <c r="E1005" s="68" t="s">
        <v>10</v>
      </c>
      <c r="F1005" s="68">
        <v>46654</v>
      </c>
      <c r="G1005" s="69">
        <v>46664</v>
      </c>
      <c r="H1005" s="64">
        <v>1</v>
      </c>
      <c r="I1005" s="68"/>
    </row>
  </sheetData>
  <sheetProtection algorithmName="SHA-512" hashValue="3JwHXqOL1nf5d9JI1zbBwpUeP4IAxMjnews70n9SQQ3CUaYHCGWLYAbN77ZU3PWiPB64BFTtjbqnL93dRzCnRw==" saltValue="mifHPbMJvlbzzSaQ2aW69Q==" spinCount="100000" sheet="1" objects="1" scenarios="1"/>
  <mergeCells count="1">
    <mergeCell ref="B1:D1"/>
  </mergeCells>
  <phoneticPr fontId="7" type="noConversion"/>
  <pageMargins left="0.7" right="0.7" top="0.75" bottom="0.75" header="0.3" footer="0.3"/>
  <pageSetup paperSize="9"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'Resource Summary'!$B$8:$B$17</xm:f>
          </x14:formula1>
          <xm:sqref>E6:E1005</xm:sqref>
        </x14:dataValidation>
        <x14:dataValidation type="list" allowBlank="1" showInputMessage="1" showErrorMessage="1" xr:uid="{DFF0ED5C-A074-45BB-8166-6AE63249D78A}">
          <x14:formula1>
            <xm:f>Projects!$B$8:$B$17</xm:f>
          </x14:formula1>
          <xm:sqref>C6:C1005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96"/>
  <sheetViews>
    <sheetView showGridLines="0" showRowColHeaders="0" zoomScale="85" zoomScaleNormal="85" workbookViewId="0"/>
  </sheetViews>
  <sheetFormatPr defaultColWidth="0" defaultRowHeight="14.5"/>
  <cols>
    <col min="1" max="1" width="4.6328125" customWidth="1"/>
    <col min="2" max="17" width="8.7265625" customWidth="1"/>
    <col min="18" max="18" width="4.6328125" customWidth="1"/>
    <col min="19" max="26" width="8.7265625" hidden="1" customWidth="1"/>
    <col min="27" max="30" width="0" hidden="1" customWidth="1"/>
    <col min="31" max="16384" width="8.7265625" hidden="1"/>
  </cols>
  <sheetData>
    <row r="1" spans="2:30">
      <c r="B1" s="41"/>
      <c r="C1" s="41"/>
      <c r="D1" s="41"/>
      <c r="E1" s="41"/>
      <c r="F1" s="41"/>
      <c r="G1" s="41"/>
      <c r="H1" s="41"/>
      <c r="I1" s="41"/>
      <c r="J1" s="41"/>
      <c r="K1" s="41"/>
      <c r="L1" s="41"/>
      <c r="M1" s="41"/>
      <c r="N1" s="41"/>
      <c r="O1" s="41"/>
      <c r="P1" s="41"/>
      <c r="Q1" s="41"/>
    </row>
    <row r="2" spans="2:30">
      <c r="B2" s="41"/>
      <c r="C2" s="41"/>
      <c r="D2" s="41"/>
      <c r="E2" s="41"/>
      <c r="F2" s="41"/>
      <c r="G2" s="41"/>
      <c r="H2" s="41"/>
      <c r="I2" s="41"/>
      <c r="J2" s="41"/>
      <c r="K2" s="41"/>
      <c r="L2" s="41"/>
      <c r="M2" s="41"/>
      <c r="N2" s="41"/>
      <c r="O2" s="41"/>
      <c r="P2" s="41"/>
      <c r="Q2" s="41"/>
      <c r="AB2" t="s">
        <v>72</v>
      </c>
      <c r="AD2" t="s">
        <v>16</v>
      </c>
    </row>
    <row r="3" spans="2:30">
      <c r="B3" s="41"/>
      <c r="C3" s="41"/>
      <c r="D3" s="41"/>
      <c r="E3" s="41"/>
      <c r="F3" s="41"/>
      <c r="G3" s="41"/>
      <c r="H3" s="41"/>
      <c r="I3" s="41"/>
      <c r="J3" s="41"/>
      <c r="K3" s="41"/>
      <c r="L3" s="41"/>
      <c r="M3" s="41"/>
      <c r="N3" s="41"/>
      <c r="O3" s="41"/>
      <c r="P3" s="41"/>
      <c r="Q3" s="41"/>
      <c r="AA3">
        <v>1</v>
      </c>
      <c r="AB3" t="str">
        <f>IF(Projects!B8="","",Projects!B8)</f>
        <v>Project 1</v>
      </c>
      <c r="AD3" t="s">
        <v>73</v>
      </c>
    </row>
    <row r="4" spans="2:30">
      <c r="B4" s="41"/>
      <c r="C4" s="41"/>
      <c r="D4" s="41"/>
      <c r="E4" s="41"/>
      <c r="F4" s="41"/>
      <c r="G4" s="41"/>
      <c r="H4" s="41"/>
      <c r="I4" s="41"/>
      <c r="J4" s="41"/>
      <c r="K4" s="41"/>
      <c r="L4" s="41"/>
      <c r="M4" s="41"/>
      <c r="N4" s="41"/>
      <c r="O4" s="41"/>
      <c r="P4" s="41"/>
      <c r="Q4" s="41"/>
      <c r="AA4">
        <v>2</v>
      </c>
      <c r="AB4" t="str">
        <f>IF(Projects!B9="","",Projects!B9)</f>
        <v>Project 2</v>
      </c>
      <c r="AD4" t="s">
        <v>74</v>
      </c>
    </row>
    <row r="5" spans="2:30">
      <c r="B5" s="41"/>
      <c r="C5" s="41"/>
      <c r="D5" s="41"/>
      <c r="E5" s="41"/>
      <c r="F5" s="41"/>
      <c r="G5" s="41"/>
      <c r="H5" s="41"/>
      <c r="I5" s="41"/>
      <c r="J5" s="41"/>
      <c r="K5" s="41"/>
      <c r="L5" s="41"/>
      <c r="M5" s="41"/>
      <c r="N5" s="41"/>
      <c r="O5" s="41"/>
      <c r="P5" s="41"/>
      <c r="Q5" s="41"/>
      <c r="AA5">
        <v>3</v>
      </c>
      <c r="AB5" t="str">
        <f>IF(Projects!B10="","",Projects!B10)</f>
        <v>Project 3</v>
      </c>
      <c r="AD5" t="s">
        <v>75</v>
      </c>
    </row>
    <row r="6" spans="2:30">
      <c r="B6" s="41"/>
      <c r="C6" s="41"/>
      <c r="D6" s="41"/>
      <c r="E6" s="41"/>
      <c r="F6" s="41"/>
      <c r="G6" s="41"/>
      <c r="H6" s="41"/>
      <c r="I6" s="41"/>
      <c r="J6" s="41"/>
      <c r="K6" s="41"/>
      <c r="L6" s="41"/>
      <c r="M6" s="41"/>
      <c r="N6" s="41"/>
      <c r="O6" s="41"/>
      <c r="P6" s="41"/>
      <c r="Q6" s="41"/>
      <c r="AA6">
        <v>4</v>
      </c>
      <c r="AB6" t="str">
        <f>IF(Projects!B11="","",Projects!B11)</f>
        <v>Project 4</v>
      </c>
      <c r="AD6" t="s">
        <v>76</v>
      </c>
    </row>
    <row r="7" spans="2:30">
      <c r="AA7">
        <v>5</v>
      </c>
      <c r="AB7" t="str">
        <f>IF(Projects!B12="","",Projects!B12)</f>
        <v>Project 5</v>
      </c>
      <c r="AD7" t="s">
        <v>77</v>
      </c>
    </row>
    <row r="8" spans="2:30">
      <c r="AA8">
        <v>6</v>
      </c>
      <c r="AB8" t="str">
        <f>IF(Projects!B13="","",Projects!B13)</f>
        <v>Project 6</v>
      </c>
      <c r="AD8" t="s">
        <v>78</v>
      </c>
    </row>
    <row r="9" spans="2:30">
      <c r="AA9">
        <v>7</v>
      </c>
      <c r="AB9" t="str">
        <f>IF(Projects!B14="","",Projects!B14)</f>
        <v>Project 7</v>
      </c>
      <c r="AD9" t="s">
        <v>79</v>
      </c>
    </row>
    <row r="10" spans="2:30">
      <c r="AA10">
        <v>8</v>
      </c>
      <c r="AB10" t="str">
        <f>IF(Projects!B15="","",Projects!B15)</f>
        <v>Project 8</v>
      </c>
      <c r="AD10" t="s">
        <v>80</v>
      </c>
    </row>
    <row r="11" spans="2:30">
      <c r="AA11">
        <v>9</v>
      </c>
      <c r="AB11" t="str">
        <f>IF(Projects!B16="","",Projects!B16)</f>
        <v>Project 9</v>
      </c>
      <c r="AD11" t="s">
        <v>81</v>
      </c>
    </row>
    <row r="12" spans="2:30">
      <c r="AA12">
        <v>10</v>
      </c>
      <c r="AB12" t="str">
        <f>IF(Projects!B17="","",Projects!B17)</f>
        <v>Project 10</v>
      </c>
      <c r="AD12" t="s">
        <v>82</v>
      </c>
    </row>
    <row r="13" spans="2:30">
      <c r="AD13" t="s">
        <v>83</v>
      </c>
    </row>
    <row r="14" spans="2:30">
      <c r="AD14" t="s">
        <v>84</v>
      </c>
    </row>
    <row r="93" spans="2:17">
      <c r="B93" s="5"/>
      <c r="C93" s="5"/>
      <c r="D93" s="5"/>
      <c r="E93" s="5"/>
      <c r="F93" s="5"/>
      <c r="G93" s="5"/>
      <c r="H93" s="5"/>
      <c r="I93" s="5"/>
      <c r="J93" s="5"/>
      <c r="K93" s="5"/>
      <c r="L93" s="5"/>
      <c r="M93" s="5"/>
      <c r="N93" s="5"/>
      <c r="O93" s="5"/>
      <c r="P93" s="5"/>
      <c r="Q93" s="5"/>
    </row>
    <row r="94" spans="2:17">
      <c r="B94" s="5"/>
      <c r="C94" s="5"/>
      <c r="D94" s="5"/>
      <c r="E94" s="5"/>
      <c r="F94" s="5"/>
      <c r="G94" s="5"/>
      <c r="H94" s="5"/>
      <c r="I94" s="5"/>
      <c r="J94" s="5"/>
      <c r="K94" s="5"/>
      <c r="L94" s="5"/>
      <c r="M94" s="5"/>
      <c r="N94" s="5"/>
      <c r="O94" s="5"/>
      <c r="P94" s="5"/>
      <c r="Q94" s="5"/>
    </row>
    <row r="95" spans="2:17">
      <c r="B95" s="5"/>
      <c r="C95" s="5"/>
      <c r="D95" s="5"/>
      <c r="E95" s="5"/>
      <c r="F95" s="5"/>
      <c r="G95" s="5"/>
      <c r="H95" s="5"/>
      <c r="I95" s="5"/>
      <c r="J95" s="5"/>
      <c r="K95" s="5"/>
      <c r="L95" s="5"/>
      <c r="M95" s="5"/>
      <c r="N95" s="5"/>
      <c r="O95" s="5"/>
      <c r="P95" s="5"/>
      <c r="Q95" s="5"/>
    </row>
    <row r="96" spans="2:17">
      <c r="B96" s="5"/>
      <c r="C96" s="5"/>
      <c r="D96" s="5"/>
      <c r="E96" s="5"/>
      <c r="F96" s="5"/>
      <c r="G96" s="5"/>
      <c r="H96" s="5"/>
      <c r="I96" s="5"/>
      <c r="J96" s="5"/>
      <c r="K96" s="5"/>
      <c r="L96" s="5"/>
      <c r="M96" s="5"/>
      <c r="N96" s="5"/>
      <c r="O96" s="5"/>
      <c r="P96" s="5"/>
      <c r="Q96" s="5"/>
    </row>
  </sheetData>
  <sheetProtection algorithmName="SHA-512" hashValue="PmqVRLBdvKaViXnfqR2YNyWMdfeqf78IUY/cuYgyj1Z2faLybyGW5J0x6czOsOivUNRZw6Xfr/4YTrGmul1HUw==" saltValue="VR24vRmf3CT5YaYIEaa9GQ==" spinCount="100000" sheet="1" objects="1" scenarios="1"/>
  <phoneticPr fontId="7"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9B94-8099-481C-BD54-4E262DEDB45A}">
  <sheetPr codeName="Sheet7"/>
  <dimension ref="A1:AS1135"/>
  <sheetViews>
    <sheetView showGridLines="0" showRowColHeaders="0" topLeftCell="A2" zoomScale="85" zoomScaleNormal="85" workbookViewId="0"/>
  </sheetViews>
  <sheetFormatPr defaultColWidth="0" defaultRowHeight="14.5" zeroHeight="1"/>
  <cols>
    <col min="1" max="13" width="9.1796875" customWidth="1"/>
    <col min="14" max="45" width="0" hidden="1" customWidth="1"/>
    <col min="46" max="16384" width="9.1796875" hidden="1"/>
  </cols>
  <sheetData>
    <row r="1" spans="1:13" ht="15" hidden="1" thickBot="1"/>
    <row r="2" spans="1:13" ht="50.15" customHeight="1" thickTop="1" thickBot="1">
      <c r="A2" s="21"/>
      <c r="B2" s="126" t="s">
        <v>54</v>
      </c>
      <c r="C2" s="127"/>
      <c r="D2" s="127"/>
      <c r="E2" s="127"/>
      <c r="F2" s="127"/>
      <c r="G2" s="127"/>
      <c r="H2" s="127"/>
      <c r="I2" s="124"/>
      <c r="J2" s="124"/>
      <c r="K2" s="124"/>
      <c r="L2" s="124"/>
      <c r="M2" s="125"/>
    </row>
    <row r="3" spans="1:13" ht="7.5" hidden="1" customHeight="1" thickTop="1">
      <c r="A3" s="4"/>
      <c r="B3" s="4"/>
      <c r="C3" s="4"/>
      <c r="D3" s="4"/>
      <c r="E3" s="4"/>
      <c r="F3" s="4"/>
      <c r="G3" s="4"/>
      <c r="H3" s="4"/>
      <c r="I3" s="4"/>
      <c r="J3" s="4"/>
      <c r="K3" s="4"/>
      <c r="L3" s="4"/>
      <c r="M3" s="4"/>
    </row>
    <row r="4" spans="1:13" ht="7.5" hidden="1" customHeight="1">
      <c r="A4" s="4"/>
      <c r="B4" s="4"/>
      <c r="C4" s="4"/>
      <c r="D4" s="4"/>
      <c r="E4" s="4"/>
      <c r="F4" s="4"/>
      <c r="G4" s="4"/>
      <c r="H4" s="4"/>
      <c r="I4" s="4"/>
      <c r="J4" s="4"/>
      <c r="K4" s="4"/>
      <c r="L4" s="4"/>
      <c r="M4" s="4"/>
    </row>
    <row r="5" spans="1:13" ht="15" thickTop="1">
      <c r="A5" s="10"/>
      <c r="B5" s="10"/>
      <c r="C5" s="10"/>
      <c r="D5" s="10"/>
      <c r="E5" s="10"/>
      <c r="F5" s="10"/>
      <c r="G5" s="10"/>
      <c r="H5" s="10"/>
      <c r="I5" s="10"/>
      <c r="J5" s="10"/>
      <c r="K5" s="10"/>
      <c r="L5" s="10"/>
      <c r="M5" s="10"/>
    </row>
    <row r="6" spans="1:13" ht="26">
      <c r="A6" s="16">
        <v>4</v>
      </c>
      <c r="B6" s="20" t="s">
        <v>53</v>
      </c>
      <c r="C6" s="17"/>
      <c r="D6" s="17"/>
      <c r="E6" s="17"/>
      <c r="F6" s="17"/>
      <c r="G6" s="10"/>
      <c r="H6" s="17"/>
      <c r="I6" s="10"/>
      <c r="J6" s="10"/>
      <c r="K6" s="10"/>
      <c r="L6" s="10"/>
      <c r="M6" s="10"/>
    </row>
    <row r="7" spans="1:13" ht="24.75" customHeight="1">
      <c r="A7" s="19"/>
      <c r="B7" s="129" t="s">
        <v>52</v>
      </c>
      <c r="C7" s="129"/>
      <c r="D7" s="129"/>
      <c r="E7" s="129"/>
      <c r="F7" s="129"/>
      <c r="G7" s="129"/>
      <c r="H7" s="129"/>
      <c r="I7" s="129"/>
      <c r="J7" s="129"/>
      <c r="K7" s="129"/>
      <c r="L7" s="129"/>
      <c r="M7" s="10"/>
    </row>
    <row r="8" spans="1:13" ht="3.75" customHeight="1">
      <c r="A8" s="19"/>
      <c r="B8" s="18"/>
      <c r="C8" s="17"/>
      <c r="D8" s="17"/>
      <c r="E8" s="17"/>
      <c r="F8" s="17"/>
      <c r="G8" s="10"/>
      <c r="H8" s="17"/>
      <c r="I8" s="10"/>
      <c r="J8" s="10"/>
      <c r="K8" s="10"/>
      <c r="L8" s="10"/>
      <c r="M8" s="10"/>
    </row>
    <row r="9" spans="1:13" ht="24.75" customHeight="1">
      <c r="A9" s="15">
        <v>4</v>
      </c>
      <c r="B9" s="130" t="s">
        <v>51</v>
      </c>
      <c r="C9" s="130"/>
      <c r="D9" s="130"/>
      <c r="E9" s="130"/>
      <c r="F9" s="130"/>
      <c r="G9" s="130"/>
      <c r="H9" s="130"/>
      <c r="I9" s="130"/>
      <c r="J9" s="130"/>
      <c r="K9" s="130"/>
      <c r="L9" s="130"/>
      <c r="M9" s="10"/>
    </row>
    <row r="10" spans="1:13" ht="24.75" customHeight="1">
      <c r="A10" s="15">
        <v>4</v>
      </c>
      <c r="B10" s="131" t="s">
        <v>50</v>
      </c>
      <c r="C10" s="131"/>
      <c r="D10" s="131"/>
      <c r="E10" s="131"/>
      <c r="F10" s="131"/>
      <c r="G10" s="131"/>
      <c r="H10" s="131"/>
      <c r="I10" s="131"/>
      <c r="J10" s="131"/>
      <c r="K10" s="131"/>
      <c r="L10" s="131"/>
      <c r="M10" s="10"/>
    </row>
    <row r="11" spans="1:13" ht="9.75" hidden="1" customHeight="1">
      <c r="A11" s="10"/>
      <c r="B11" s="10"/>
      <c r="C11" s="10"/>
      <c r="D11" s="10"/>
      <c r="E11" s="10"/>
      <c r="F11" s="10"/>
      <c r="G11" s="10"/>
      <c r="H11" s="10"/>
      <c r="I11" s="10"/>
      <c r="J11" s="10"/>
      <c r="K11" s="10"/>
      <c r="L11" s="10"/>
      <c r="M11" s="10"/>
    </row>
    <row r="12" spans="1:13" ht="9.75" hidden="1" customHeight="1">
      <c r="A12" s="10"/>
      <c r="B12" s="10"/>
      <c r="C12" s="10"/>
      <c r="D12" s="10"/>
      <c r="E12" s="10"/>
      <c r="F12" s="10"/>
      <c r="G12" s="10"/>
      <c r="H12" s="10"/>
      <c r="I12" s="10"/>
      <c r="J12" s="10"/>
      <c r="K12" s="10"/>
      <c r="L12" s="10"/>
      <c r="M12" s="10"/>
    </row>
    <row r="13" spans="1:13" ht="9.75" customHeight="1">
      <c r="A13" s="10"/>
      <c r="B13" s="10"/>
      <c r="C13" s="10"/>
      <c r="D13" s="10"/>
      <c r="E13" s="10"/>
      <c r="F13" s="10"/>
      <c r="G13" s="10"/>
      <c r="H13" s="10"/>
      <c r="I13" s="10"/>
      <c r="J13" s="10"/>
      <c r="K13" s="10"/>
      <c r="L13" s="10"/>
      <c r="M13" s="10"/>
    </row>
    <row r="14" spans="1:13" ht="24.75" customHeight="1">
      <c r="A14" s="16">
        <v>4</v>
      </c>
      <c r="B14" s="11" t="s">
        <v>49</v>
      </c>
      <c r="C14" s="10"/>
      <c r="D14" s="10"/>
      <c r="E14" s="10"/>
      <c r="F14" s="10"/>
      <c r="G14" s="10"/>
      <c r="H14" s="10"/>
      <c r="I14" s="10"/>
      <c r="J14" s="10"/>
      <c r="K14" s="10"/>
      <c r="L14" s="10"/>
      <c r="M14" s="10"/>
    </row>
    <row r="15" spans="1:13" ht="24.75" customHeight="1">
      <c r="A15" s="10"/>
      <c r="B15" s="10"/>
      <c r="C15" s="10"/>
      <c r="D15" s="10"/>
      <c r="E15" s="10"/>
      <c r="F15" s="10"/>
      <c r="G15" s="10"/>
      <c r="H15" s="10"/>
      <c r="I15" s="10"/>
      <c r="J15" s="10"/>
      <c r="K15" s="10"/>
      <c r="L15" s="10"/>
      <c r="M15" s="10"/>
    </row>
    <row r="16" spans="1:13" ht="24.75" customHeight="1">
      <c r="A16" s="15">
        <v>4</v>
      </c>
      <c r="B16" s="128" t="s">
        <v>48</v>
      </c>
      <c r="C16" s="128"/>
      <c r="D16" s="128"/>
      <c r="E16" s="128"/>
      <c r="F16" s="128"/>
      <c r="G16" s="128"/>
      <c r="H16" s="128"/>
      <c r="I16" s="128"/>
      <c r="J16" s="128"/>
      <c r="K16" s="128"/>
      <c r="L16" s="128"/>
      <c r="M16" s="10"/>
    </row>
    <row r="17" spans="1:13" ht="24.75" customHeight="1">
      <c r="A17" s="15">
        <v>4</v>
      </c>
      <c r="B17" s="128" t="s">
        <v>47</v>
      </c>
      <c r="C17" s="128"/>
      <c r="D17" s="128"/>
      <c r="E17" s="128"/>
      <c r="F17" s="128"/>
      <c r="G17" s="128"/>
      <c r="H17" s="128"/>
      <c r="I17" s="128"/>
      <c r="J17" s="128"/>
      <c r="K17" s="128"/>
      <c r="L17" s="128"/>
      <c r="M17" s="10"/>
    </row>
    <row r="18" spans="1:13" ht="24.75" customHeight="1">
      <c r="A18" s="15">
        <v>4</v>
      </c>
      <c r="B18" s="128" t="s">
        <v>46</v>
      </c>
      <c r="C18" s="128"/>
      <c r="D18" s="128"/>
      <c r="E18" s="128"/>
      <c r="F18" s="128"/>
      <c r="G18" s="128"/>
      <c r="H18" s="128"/>
      <c r="I18" s="128"/>
      <c r="J18" s="128"/>
      <c r="K18" s="128"/>
      <c r="L18" s="128"/>
      <c r="M18" s="10"/>
    </row>
    <row r="19" spans="1:13">
      <c r="A19" s="10"/>
      <c r="B19" s="10"/>
      <c r="C19" s="10"/>
      <c r="D19" s="10"/>
      <c r="E19" s="10"/>
      <c r="F19" s="10"/>
      <c r="G19" s="10"/>
      <c r="H19" s="10"/>
      <c r="I19" s="10"/>
      <c r="J19" s="10"/>
      <c r="K19" s="10"/>
      <c r="L19" s="10"/>
      <c r="M19" s="10"/>
    </row>
    <row r="20" spans="1:13" ht="24.75" customHeight="1">
      <c r="A20" s="16">
        <v>4</v>
      </c>
      <c r="B20" s="11" t="s">
        <v>45</v>
      </c>
      <c r="C20" s="10"/>
      <c r="D20" s="10"/>
      <c r="E20" s="10"/>
      <c r="F20" s="10"/>
      <c r="G20" s="10"/>
      <c r="H20" s="10"/>
      <c r="I20" s="10"/>
      <c r="J20" s="10"/>
      <c r="K20" s="10"/>
      <c r="L20" s="10"/>
      <c r="M20" s="10"/>
    </row>
    <row r="21" spans="1:13">
      <c r="A21" s="10"/>
      <c r="B21" s="10"/>
      <c r="C21" s="10"/>
      <c r="D21" s="10"/>
      <c r="E21" s="10"/>
      <c r="F21" s="10"/>
      <c r="G21" s="10"/>
      <c r="H21" s="10"/>
      <c r="I21" s="10"/>
      <c r="J21" s="10"/>
      <c r="K21" s="10"/>
      <c r="L21" s="10"/>
      <c r="M21" s="10"/>
    </row>
    <row r="22" spans="1:13" ht="33.75" customHeight="1">
      <c r="A22" s="15">
        <v>4</v>
      </c>
      <c r="B22" s="128" t="s">
        <v>44</v>
      </c>
      <c r="C22" s="128"/>
      <c r="D22" s="128"/>
      <c r="E22" s="128"/>
      <c r="F22" s="128"/>
      <c r="G22" s="128"/>
      <c r="H22" s="128"/>
      <c r="I22" s="128"/>
      <c r="J22" s="128"/>
      <c r="K22" s="128"/>
      <c r="L22" s="128"/>
      <c r="M22" s="10"/>
    </row>
    <row r="23" spans="1:13" ht="38.25" customHeight="1">
      <c r="A23" s="15">
        <v>4</v>
      </c>
      <c r="B23" s="128" t="s">
        <v>43</v>
      </c>
      <c r="C23" s="128"/>
      <c r="D23" s="128"/>
      <c r="E23" s="128"/>
      <c r="F23" s="128"/>
      <c r="G23" s="128"/>
      <c r="H23" s="128"/>
      <c r="I23" s="128"/>
      <c r="J23" s="128"/>
      <c r="K23" s="128"/>
      <c r="L23" s="128"/>
      <c r="M23" s="10"/>
    </row>
    <row r="24" spans="1:13" ht="33.75" customHeight="1">
      <c r="A24" s="15">
        <v>4</v>
      </c>
      <c r="B24" s="128" t="s">
        <v>42</v>
      </c>
      <c r="C24" s="128"/>
      <c r="D24" s="128"/>
      <c r="E24" s="128"/>
      <c r="F24" s="128"/>
      <c r="G24" s="128"/>
      <c r="H24" s="128"/>
      <c r="I24" s="128"/>
      <c r="J24" s="128"/>
      <c r="K24" s="128"/>
      <c r="L24" s="128"/>
      <c r="M24" s="10"/>
    </row>
    <row r="25" spans="1:13" ht="33.75" customHeight="1">
      <c r="A25" s="15">
        <v>4</v>
      </c>
      <c r="B25" s="128" t="s">
        <v>41</v>
      </c>
      <c r="C25" s="128"/>
      <c r="D25" s="128"/>
      <c r="E25" s="128"/>
      <c r="F25" s="128"/>
      <c r="G25" s="128"/>
      <c r="H25" s="128"/>
      <c r="I25" s="128"/>
      <c r="J25" s="128"/>
      <c r="K25" s="128"/>
      <c r="L25" s="128"/>
      <c r="M25" s="10"/>
    </row>
    <row r="26" spans="1:13" ht="33.75" customHeight="1">
      <c r="A26" s="15">
        <v>4</v>
      </c>
      <c r="B26" s="128" t="s">
        <v>40</v>
      </c>
      <c r="C26" s="128"/>
      <c r="D26" s="128"/>
      <c r="E26" s="128"/>
      <c r="F26" s="128"/>
      <c r="G26" s="128"/>
      <c r="H26" s="128"/>
      <c r="I26" s="128"/>
      <c r="J26" s="128"/>
      <c r="K26" s="128"/>
      <c r="L26" s="128"/>
      <c r="M26" s="10"/>
    </row>
    <row r="27" spans="1:13">
      <c r="A27" s="14" t="s">
        <v>39</v>
      </c>
      <c r="B27" s="13" t="s">
        <v>38</v>
      </c>
      <c r="C27" s="10"/>
      <c r="D27" s="10"/>
      <c r="E27" s="10"/>
      <c r="F27" s="10"/>
      <c r="G27" s="10"/>
      <c r="H27" s="10"/>
      <c r="I27" s="10"/>
      <c r="J27" s="10"/>
      <c r="K27" s="10"/>
      <c r="L27" s="10"/>
      <c r="M27" s="10"/>
    </row>
    <row r="28" spans="1:13" ht="26">
      <c r="A28" s="12"/>
      <c r="B28" s="11"/>
      <c r="C28" s="10"/>
      <c r="D28" s="10"/>
      <c r="E28" s="10"/>
      <c r="F28" s="10"/>
      <c r="G28" s="10"/>
      <c r="H28" s="10"/>
      <c r="I28" s="10"/>
      <c r="J28" s="10"/>
      <c r="K28" s="10"/>
      <c r="L28" s="10"/>
      <c r="M28" s="10"/>
    </row>
    <row r="29" spans="1:13">
      <c r="A29" s="10"/>
      <c r="B29" s="10"/>
      <c r="C29" s="10"/>
      <c r="D29" s="10"/>
      <c r="E29" s="10"/>
      <c r="F29" s="10"/>
      <c r="G29" s="10"/>
      <c r="H29" s="10"/>
      <c r="I29" s="10"/>
      <c r="J29" s="10"/>
      <c r="K29" s="10"/>
      <c r="L29" s="10"/>
      <c r="M29" s="10"/>
    </row>
    <row r="30" spans="1:13">
      <c r="A30" s="10"/>
      <c r="B30" s="10"/>
      <c r="C30" s="10"/>
      <c r="D30" s="10"/>
      <c r="E30" s="10"/>
      <c r="F30" s="10"/>
      <c r="G30" s="10"/>
      <c r="H30" s="10"/>
      <c r="I30" s="10"/>
      <c r="J30" s="10"/>
      <c r="K30" s="10"/>
      <c r="L30" s="10"/>
      <c r="M30" s="10"/>
    </row>
    <row r="31" spans="1:13">
      <c r="A31" s="10"/>
      <c r="B31" s="10"/>
      <c r="C31" s="10"/>
      <c r="D31" s="10"/>
      <c r="E31" s="10"/>
      <c r="F31" s="10"/>
      <c r="G31" s="10"/>
      <c r="H31" s="10"/>
      <c r="I31" s="10"/>
      <c r="J31" s="10"/>
      <c r="K31" s="10"/>
      <c r="L31" s="10"/>
      <c r="M31" s="10"/>
    </row>
    <row r="32" spans="1:13">
      <c r="A32" s="10"/>
      <c r="B32" s="10"/>
      <c r="C32" s="10"/>
      <c r="D32" s="10"/>
      <c r="E32" s="10"/>
      <c r="F32" s="10"/>
      <c r="G32" s="10"/>
      <c r="H32" s="10"/>
      <c r="I32" s="10"/>
      <c r="J32" s="10"/>
      <c r="K32" s="10"/>
      <c r="L32" s="10"/>
      <c r="M32" s="10"/>
    </row>
    <row r="33" spans="1:13">
      <c r="A33" s="10"/>
      <c r="B33" s="10"/>
      <c r="C33" s="10"/>
      <c r="D33" s="10"/>
      <c r="E33" s="10"/>
      <c r="F33" s="10"/>
      <c r="G33" s="10"/>
      <c r="H33" s="10"/>
      <c r="I33" s="10"/>
      <c r="J33" s="10"/>
      <c r="K33" s="10"/>
      <c r="L33" s="10"/>
      <c r="M33" s="10"/>
    </row>
    <row r="34" spans="1:13">
      <c r="A34" s="10"/>
      <c r="B34" s="10"/>
      <c r="C34" s="10"/>
      <c r="D34" s="10"/>
      <c r="E34" s="10"/>
      <c r="F34" s="10"/>
      <c r="G34" s="10"/>
      <c r="H34" s="10"/>
      <c r="I34" s="10"/>
      <c r="J34" s="10"/>
      <c r="K34" s="10"/>
      <c r="L34" s="10"/>
      <c r="M34" s="10"/>
    </row>
    <row r="35" spans="1:13">
      <c r="A35" s="10"/>
      <c r="B35" s="10"/>
      <c r="C35" s="10"/>
      <c r="D35" s="10"/>
      <c r="E35" s="10"/>
      <c r="F35" s="10"/>
      <c r="G35" s="10"/>
      <c r="H35" s="10"/>
      <c r="I35" s="10"/>
      <c r="J35" s="10"/>
      <c r="K35" s="10"/>
      <c r="L35" s="10"/>
      <c r="M35" s="10"/>
    </row>
    <row r="36" spans="1:13">
      <c r="A36" s="10"/>
      <c r="B36" s="10"/>
      <c r="C36" s="10"/>
      <c r="D36" s="10"/>
      <c r="E36" s="10"/>
      <c r="F36" s="10"/>
      <c r="G36" s="10"/>
      <c r="H36" s="10"/>
      <c r="I36" s="10"/>
      <c r="J36" s="10"/>
      <c r="K36" s="10"/>
      <c r="L36" s="10"/>
      <c r="M36" s="10"/>
    </row>
    <row r="37" spans="1:13">
      <c r="A37" s="10"/>
      <c r="B37" s="10"/>
      <c r="C37" s="10"/>
      <c r="D37" s="10"/>
      <c r="E37" s="10"/>
      <c r="F37" s="10"/>
      <c r="G37" s="10"/>
      <c r="H37" s="10"/>
      <c r="I37" s="10"/>
      <c r="J37" s="10"/>
      <c r="K37" s="10"/>
      <c r="L37" s="10"/>
      <c r="M37" s="10"/>
    </row>
    <row r="38" spans="1:13">
      <c r="A38" s="10"/>
      <c r="B38" s="10"/>
      <c r="C38" s="10"/>
      <c r="D38" s="10"/>
      <c r="E38" s="10"/>
      <c r="F38" s="10"/>
      <c r="G38" s="10"/>
      <c r="H38" s="10"/>
      <c r="I38" s="10"/>
      <c r="J38" s="10"/>
      <c r="K38" s="10"/>
      <c r="L38" s="10"/>
      <c r="M38" s="10"/>
    </row>
    <row r="39" spans="1:13">
      <c r="A39" s="10"/>
      <c r="B39" s="10"/>
      <c r="C39" s="10"/>
      <c r="D39" s="10"/>
      <c r="E39" s="10"/>
      <c r="F39" s="10"/>
      <c r="G39" s="10"/>
      <c r="H39" s="10"/>
      <c r="I39" s="10"/>
      <c r="J39" s="10"/>
      <c r="K39" s="10"/>
      <c r="L39" s="10"/>
      <c r="M39" s="10"/>
    </row>
    <row r="40" spans="1:13">
      <c r="A40" s="10"/>
      <c r="B40" s="10"/>
      <c r="C40" s="10"/>
      <c r="D40" s="10"/>
      <c r="E40" s="10"/>
      <c r="F40" s="10"/>
      <c r="G40" s="10"/>
      <c r="H40" s="10"/>
      <c r="I40" s="10"/>
      <c r="J40" s="10"/>
      <c r="K40" s="10"/>
      <c r="L40" s="10"/>
      <c r="M40" s="10"/>
    </row>
    <row r="1117" spans="4:12" ht="15.5" hidden="1">
      <c r="D1117" s="7"/>
      <c r="E1117" s="7"/>
      <c r="F1117" s="7"/>
      <c r="G1117" s="7"/>
      <c r="H1117" s="7"/>
      <c r="I1117" s="7"/>
      <c r="J1117" s="7"/>
      <c r="K1117" s="7"/>
      <c r="L1117" s="7"/>
    </row>
    <row r="1118" spans="4:12" ht="15.5" hidden="1">
      <c r="D1118" s="7"/>
      <c r="E1118" s="7"/>
      <c r="F1118" s="7"/>
      <c r="G1118" s="7"/>
      <c r="H1118" s="7"/>
      <c r="I1118" s="7"/>
      <c r="J1118" s="7"/>
      <c r="K1118" s="7"/>
      <c r="L1118" s="7"/>
    </row>
    <row r="1119" spans="4:12" ht="15.5" hidden="1">
      <c r="D1119" s="7"/>
      <c r="E1119" s="7"/>
      <c r="F1119" s="7"/>
      <c r="G1119" s="7"/>
      <c r="H1119" s="7"/>
      <c r="I1119" s="7"/>
      <c r="J1119" s="7"/>
      <c r="K1119" s="7"/>
      <c r="L1119" s="7"/>
    </row>
    <row r="1120" spans="4:12" ht="15.5" hidden="1">
      <c r="D1120" s="7"/>
      <c r="E1120" s="7"/>
      <c r="F1120" s="7"/>
      <c r="G1120" s="7"/>
      <c r="H1120" s="7"/>
      <c r="I1120" s="7"/>
      <c r="J1120" s="7"/>
      <c r="K1120" s="7"/>
      <c r="L1120" s="7"/>
    </row>
    <row r="1121" spans="3:12" ht="15.5" hidden="1">
      <c r="D1121" s="7"/>
      <c r="E1121" s="7"/>
      <c r="F1121" s="7"/>
      <c r="G1121" s="7"/>
      <c r="H1121" s="7"/>
      <c r="I1121" s="7"/>
      <c r="J1121" s="7"/>
      <c r="K1121" s="7"/>
      <c r="L1121" s="7"/>
    </row>
    <row r="1122" spans="3:12" ht="15.5" hidden="1">
      <c r="C1122" s="8"/>
      <c r="D1122" s="8"/>
      <c r="E1122" s="8"/>
      <c r="F1122" s="8"/>
      <c r="G1122" s="8"/>
      <c r="H1122" s="8"/>
      <c r="I1122" s="8"/>
      <c r="J1122" s="8"/>
      <c r="K1122" s="8"/>
      <c r="L1122" s="7"/>
    </row>
    <row r="1123" spans="3:12" ht="15.5" hidden="1">
      <c r="C1123" s="8"/>
      <c r="D1123" s="8"/>
      <c r="E1123" s="8"/>
      <c r="F1123" s="8"/>
      <c r="G1123" s="8"/>
      <c r="H1123" s="8"/>
      <c r="I1123" s="8"/>
      <c r="J1123" s="8"/>
      <c r="K1123" s="8"/>
      <c r="L1123" s="7"/>
    </row>
    <row r="1124" spans="3:12" ht="0.25" customHeight="1">
      <c r="C1124" s="8"/>
      <c r="D1124" s="8"/>
      <c r="E1124" s="8"/>
      <c r="F1124" s="8"/>
      <c r="G1124" s="8"/>
      <c r="H1124" s="8"/>
      <c r="I1124" s="8"/>
      <c r="J1124" s="8"/>
      <c r="K1124" s="8"/>
      <c r="L1124" s="7"/>
    </row>
    <row r="1125" spans="3:12" ht="0.25" customHeight="1">
      <c r="C1125" s="8"/>
      <c r="D1125" s="9"/>
      <c r="E1125" s="8"/>
      <c r="F1125" s="8"/>
      <c r="G1125" s="8"/>
      <c r="H1125" s="8"/>
      <c r="I1125" s="8"/>
      <c r="J1125" s="8"/>
      <c r="K1125" s="8"/>
      <c r="L1125" s="7"/>
    </row>
    <row r="1126" spans="3:12" ht="0.25" customHeight="1">
      <c r="C1126" s="8"/>
      <c r="D1126" s="8"/>
      <c r="E1126" s="8"/>
      <c r="F1126" s="8"/>
      <c r="G1126" s="8"/>
      <c r="H1126" s="8"/>
      <c r="I1126" s="8"/>
      <c r="J1126" s="8"/>
      <c r="K1126" s="8"/>
      <c r="L1126" s="7"/>
    </row>
    <row r="1127" spans="3:12" ht="0.25" customHeight="1">
      <c r="C1127" s="8"/>
      <c r="D1127" s="8"/>
      <c r="E1127" s="8"/>
      <c r="F1127" s="8"/>
      <c r="G1127" s="8"/>
      <c r="H1127" s="8"/>
      <c r="I1127" s="8"/>
      <c r="J1127" s="8"/>
      <c r="K1127" s="8"/>
      <c r="L1127" s="7"/>
    </row>
    <row r="1128" spans="3:12" ht="15.5" hidden="1">
      <c r="C1128" s="8"/>
      <c r="D1128" s="8"/>
      <c r="E1128" s="8"/>
      <c r="F1128" s="8"/>
      <c r="G1128" s="8"/>
      <c r="H1128" s="8"/>
      <c r="I1128" s="8"/>
      <c r="J1128" s="8"/>
      <c r="K1128" s="8"/>
      <c r="L1128" s="7"/>
    </row>
    <row r="1129" spans="3:12" ht="15.5" hidden="1">
      <c r="C1129" s="8"/>
      <c r="D1129" s="8"/>
      <c r="E1129" s="8"/>
      <c r="F1129" s="8"/>
      <c r="G1129" s="8"/>
      <c r="H1129" s="8"/>
      <c r="I1129" s="8"/>
      <c r="J1129" s="8"/>
      <c r="K1129" s="8"/>
      <c r="L1129" s="7"/>
    </row>
    <row r="1130" spans="3:12" ht="15.5" hidden="1">
      <c r="C1130" s="8"/>
      <c r="D1130" s="8"/>
      <c r="E1130" s="8"/>
      <c r="F1130" s="8"/>
      <c r="G1130" s="8"/>
      <c r="H1130" s="8"/>
      <c r="I1130" s="8"/>
      <c r="J1130" s="8"/>
      <c r="K1130" s="8"/>
      <c r="L1130" s="7"/>
    </row>
    <row r="1131" spans="3:12" ht="15.5" hidden="1">
      <c r="C1131" s="8"/>
      <c r="D1131" s="8"/>
      <c r="E1131" s="8"/>
      <c r="F1131" s="8"/>
      <c r="G1131" s="8"/>
      <c r="H1131" s="8"/>
      <c r="I1131" s="8"/>
      <c r="J1131" s="8"/>
      <c r="K1131" s="8"/>
      <c r="L1131" s="7"/>
    </row>
    <row r="1132" spans="3:12" ht="15.5" hidden="1">
      <c r="C1132" s="8"/>
      <c r="D1132" s="8"/>
      <c r="E1132" s="8"/>
      <c r="F1132" s="8"/>
      <c r="G1132" s="8"/>
      <c r="H1132" s="8"/>
      <c r="I1132" s="8"/>
      <c r="J1132" s="8"/>
      <c r="K1132" s="8"/>
      <c r="L1132" s="7"/>
    </row>
    <row r="1133" spans="3:12" ht="15.5" hidden="1">
      <c r="C1133" s="8"/>
      <c r="D1133" s="8"/>
      <c r="E1133" s="8"/>
      <c r="F1133" s="8"/>
      <c r="G1133" s="8"/>
      <c r="H1133" s="8"/>
      <c r="I1133" s="8"/>
      <c r="J1133" s="8"/>
      <c r="K1133" s="8"/>
      <c r="L1133" s="7"/>
    </row>
    <row r="1134" spans="3:12" ht="15.5" hidden="1">
      <c r="D1134" s="7"/>
      <c r="E1134" s="7"/>
      <c r="F1134" s="7"/>
      <c r="G1134" s="7"/>
      <c r="H1134" s="7"/>
      <c r="I1134" s="7"/>
      <c r="J1134" s="7"/>
      <c r="K1134" s="7"/>
      <c r="L1134" s="7"/>
    </row>
    <row r="1135" spans="3:12" ht="15.5" hidden="1">
      <c r="D1135" s="7"/>
      <c r="E1135" s="7"/>
      <c r="F1135" s="7"/>
      <c r="G1135" s="7"/>
      <c r="H1135" s="7"/>
      <c r="I1135" s="7"/>
      <c r="J1135" s="7"/>
      <c r="K1135" s="7"/>
      <c r="L1135" s="7"/>
    </row>
  </sheetData>
  <sheetProtection algorithmName="SHA-512" hashValue="inG+rg/w5YlvMcCIozZslr6dfR0OhiNkyTQQmT4lonfnP/Qr2DHR3RHFvbY31IRLDRJ4/AZJb2ob721smZe6Mg==" saltValue="5rWfzemTU9iOBHnZz7e8kg=="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xr:uid="{22020AEC-BF67-48E5-B70D-20EF6D4238F9}"/>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vt:lpstr>
      <vt:lpstr>Resource Summary</vt:lpstr>
      <vt:lpstr>Projects</vt:lpstr>
      <vt:lpstr>Data Sheet</vt:lpstr>
      <vt:lpstr>Advanced Project Plan Template</vt:lpstr>
      <vt:lpstr>License</vt:lpstr>
      <vt:lpstr>atProjects</vt:lpstr>
      <vt:lpstr>atSummary</vt:lpstr>
      <vt:lpstr>atTasks</vt:lpstr>
      <vt:lpstr>rngMonths</vt:lpstr>
      <vt:lpstr>rngProject</vt:lpstr>
      <vt:lpstr>rngProjects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PNRao</dc:creator>
  <cp:lastModifiedBy>Analysistabs®</cp:lastModifiedBy>
  <dcterms:created xsi:type="dcterms:W3CDTF">2017-07-21T07:15:22Z</dcterms:created>
  <dcterms:modified xsi:type="dcterms:W3CDTF">2026-03-23T14:40:18Z</dcterms:modified>
</cp:coreProperties>
</file>